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a.corrales\Desktop\"/>
    </mc:Choice>
  </mc:AlternateContent>
  <bookViews>
    <workbookView xWindow="0" yWindow="0" windowWidth="28800" windowHeight="11700" activeTab="1"/>
  </bookViews>
  <sheets>
    <sheet name="PLAN DE DESARROLLO" sheetId="1" r:id="rId1"/>
    <sheet name="INDICADORES DE GESTION" sheetId="2" r:id="rId2"/>
  </sheets>
  <definedNames>
    <definedName name="_xlnm._FilterDatabase" localSheetId="0" hidden="1">'PLAN DE DESARROLLO'!$A$3:$G$188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1" i="2" l="1"/>
  <c r="Y41" i="2" s="1"/>
  <c r="W40" i="2"/>
  <c r="Y40" i="2" s="1"/>
  <c r="W39" i="2"/>
  <c r="Y39" i="2" s="1"/>
  <c r="X38" i="2"/>
  <c r="W38" i="2"/>
  <c r="X37" i="2"/>
  <c r="W37" i="2"/>
  <c r="X36" i="2"/>
  <c r="W36" i="2"/>
  <c r="X34" i="2"/>
  <c r="P34" i="2"/>
  <c r="W34" i="2" s="1"/>
  <c r="X33" i="2"/>
  <c r="P33" i="2"/>
  <c r="W33" i="2" s="1"/>
  <c r="X32" i="2"/>
  <c r="P32" i="2"/>
  <c r="W32" i="2" s="1"/>
  <c r="X31" i="2"/>
  <c r="P31" i="2"/>
  <c r="W31" i="2" s="1"/>
  <c r="X30" i="2"/>
  <c r="P30" i="2"/>
  <c r="W30" i="2" s="1"/>
  <c r="X29" i="2"/>
  <c r="P29" i="2"/>
  <c r="W29" i="2" s="1"/>
  <c r="X28" i="2"/>
  <c r="P28" i="2"/>
  <c r="W28" i="2" s="1"/>
  <c r="X27" i="2"/>
  <c r="P27" i="2"/>
  <c r="W27" i="2" s="1"/>
  <c r="X26" i="2"/>
  <c r="P26" i="2"/>
  <c r="W26" i="2" s="1"/>
  <c r="P25" i="2"/>
  <c r="W25" i="2" s="1"/>
  <c r="Y25" i="2" s="1"/>
  <c r="P24" i="2"/>
  <c r="W24" i="2" s="1"/>
  <c r="Y24" i="2" s="1"/>
  <c r="P23" i="2"/>
  <c r="W23" i="2" s="1"/>
  <c r="Y23" i="2" s="1"/>
  <c r="P22" i="2"/>
  <c r="W22" i="2" s="1"/>
  <c r="Y22" i="2" s="1"/>
  <c r="P21" i="2"/>
  <c r="W21" i="2" s="1"/>
  <c r="Y21" i="2" s="1"/>
  <c r="Y26" i="2" l="1"/>
  <c r="Y35" i="2" s="1"/>
  <c r="Y27" i="2"/>
  <c r="Y28" i="2"/>
  <c r="Y29" i="2"/>
  <c r="Y30" i="2"/>
  <c r="Y31" i="2"/>
  <c r="Y32" i="2"/>
  <c r="Y33" i="2"/>
  <c r="Y34" i="2"/>
  <c r="Y36" i="2"/>
  <c r="Y42" i="2" s="1"/>
  <c r="Y37" i="2"/>
  <c r="Y38" i="2"/>
  <c r="Y43" i="2" l="1"/>
</calcChain>
</file>

<file path=xl/sharedStrings.xml><?xml version="1.0" encoding="utf-8"?>
<sst xmlns="http://schemas.openxmlformats.org/spreadsheetml/2006/main" count="887" uniqueCount="456">
  <si>
    <t>Avances a 31 de diciembre 2022</t>
  </si>
  <si>
    <t>Programado</t>
  </si>
  <si>
    <t>Ejecutado</t>
  </si>
  <si>
    <t>%</t>
  </si>
  <si>
    <t>Propósito / Programa General / Proyecto / Metas (****)</t>
  </si>
  <si>
    <t>01  Hacer un nuevo contrato social con igualdad de oportunidades para la inclusión social, productiva y política</t>
  </si>
  <si>
    <t>01  Subsidios y transferencias para la equidad</t>
  </si>
  <si>
    <t>2068  Mártires equitativa con la población más vulnerable</t>
  </si>
  <si>
    <t>1 Beneficiar 4800 Personas Mayores Con Apoyo Económico Tipo C.</t>
  </si>
  <si>
    <t>Tipo de anualización</t>
  </si>
  <si>
    <t>Magnitud</t>
  </si>
  <si>
    <t>Suma</t>
  </si>
  <si>
    <t>Recursos</t>
  </si>
  <si>
    <t>2 Atender 4000 Hogarea Con Apoyos Que Contribuyan Al Ingreso Mínimo Garantizado.</t>
  </si>
  <si>
    <t>Tipo de anualización (*) Constante</t>
  </si>
  <si>
    <t>06  Sistema Distrital del Cuidado</t>
  </si>
  <si>
    <t>2043  Ayudas técnicas y medicina ancestral</t>
  </si>
  <si>
    <t>1 Beneficiar 240 Personas Con Discapacidad A Través De Dispositivos De Asistencia Personal - Ayudas Técnicas (No Incluidas En Los Planes De Beneficios).</t>
  </si>
  <si>
    <t>2 Vincular 240 Personas A Las Acciones Y Estrategias De Reconocimiento De Los Saberes Ancestrales En Medicina.</t>
  </si>
  <si>
    <t>2060  Localidad emprendedora y sostenible</t>
  </si>
  <si>
    <t>1 Apoyar 140 Mipymes Y/O Emprendimientos Con Transformación Empresarial Y/O Productiva</t>
  </si>
  <si>
    <t>2 Apoyar 170 Mipymes Y/O Emprendimientos Culturales Y Creativos</t>
  </si>
  <si>
    <t>3 Apoyar 80 Mipymes Y/O Emprendimientos Procesos De Reconversión Hacia Actividades Sostenibles</t>
  </si>
  <si>
    <t>4 Apoyar 95 Mipymes Y/O Emprendimientos Revitalizadas O Potenciadas Dentro De Las Aglomeraciones Económicas Que Fomentan El Empleo Y/O Nuevas Actividades Económicas</t>
  </si>
  <si>
    <t>2065  Mártires cuidadora</t>
  </si>
  <si>
    <t>1 Dotar 1 Centro De Atencion Especializada Crecer</t>
  </si>
  <si>
    <t>2 Dotar 8 Sedes De Atención A La Primera Infancia Y/O Adolescencia (Jardines Infantiles Y Centros Amar).</t>
  </si>
  <si>
    <t>3 Vincular 800 Mujeres Cuidadoras Vinculadas A Estrategias De Cuidado</t>
  </si>
  <si>
    <t>4 Vincular 600 Personas Con Discapacidad, Cudadores Y Cuidadoras, En Alternativas De Salud</t>
  </si>
  <si>
    <t>2077  Territorios diversos y libres de violencia</t>
  </si>
  <si>
    <t>1 Dotar 1 Unidad Operativa Del Centro De Atención Integral A La Diversidad Sexual Y De Géneros.</t>
  </si>
  <si>
    <t>2 Orientar, Formar O Sensibiizar 1000 Personas En Prevención De Violencia Intrafamiliar Y/O Violencia Sexual.</t>
  </si>
  <si>
    <t>3 Vincular 400 Personas A Las Acciones Desarrolladas Desde Los Dispositivos De Base Comunitaria En Respuesta Al Consumo De Spa.</t>
  </si>
  <si>
    <t>12  Educación inicial: Bases sólidas para la vida</t>
  </si>
  <si>
    <t>2047  Educación inicial para el desarrollo integral</t>
  </si>
  <si>
    <t>1 Implementar 8 Proyectos Para El Desarrollo Integral De La Primera Infancia Y La Relación Escuela, Familia Y Comunidad.</t>
  </si>
  <si>
    <t>14  Formación integral: más y mejor tiempo en los colegios</t>
  </si>
  <si>
    <t>2052  Educación integral y de calidad</t>
  </si>
  <si>
    <t>1 Dotar 13 Sedes Educativas Urbanas</t>
  </si>
  <si>
    <t>17  Jóvenes con capacidades: Proyecto de vida para la ciudadanía, la innovación y el trabajo del siglo XXI</t>
  </si>
  <si>
    <t>2056  Jóvenes con oportunidades para la vida</t>
  </si>
  <si>
    <t>1 Dotar 1 Sedes De Casa De Juventud</t>
  </si>
  <si>
    <t>2 Beneficiar 80 Personas Con Apoyo Para La Educación Superior</t>
  </si>
  <si>
    <t>3 Beneficiar 340 Estudiantes De Programas De Educación Superior Con Apoyo De Sostenimiento Para La Permanencia.</t>
  </si>
  <si>
    <t>20  Bogotá, referente en cultura, deporte, recreación y actividad física, con parques para el desarrollo y la salud</t>
  </si>
  <si>
    <t>2075  Recreación y deporte para una vida más sana</t>
  </si>
  <si>
    <t>1 Vincular 2000 Personas En Actividades Recreo-Deportivas Comunitarias</t>
  </si>
  <si>
    <t>2 Beneficiar 60 Personas Con Artículos Deportivos Entregados.</t>
  </si>
  <si>
    <t>3 Capacitar 200 Personas En Los Campos Deportivos</t>
  </si>
  <si>
    <t>21  Creación y vida cotidiana: Apropiación ciudadana del arte, la cultura y el patrimonio, para la democracia cultural</t>
  </si>
  <si>
    <t>2070  Promoción de la democracia local por medio del arte y la cultura</t>
  </si>
  <si>
    <t>1 Otorgar 16 Estímulos De Apoyo Al Sector Artístico Y Cultural</t>
  </si>
  <si>
    <t>2 Intervenir 1 Sede Cultural Con Dotación Y/O Adecuación.</t>
  </si>
  <si>
    <t>3 Realizar 15 Eventos De Promoción De Actividades Culturales</t>
  </si>
  <si>
    <t>4 Capacitar 250 Personas En Los Campos Artísticos, Interculturales, Culturales Y/O Patrimoniales</t>
  </si>
  <si>
    <t>24  Bogotá región emprendedora e innovadora</t>
  </si>
  <si>
    <t>2093  Mártires, territorio emprendedor</t>
  </si>
  <si>
    <t>1 Realizar 8 Proyectos Financiados Y Acompañados Del Sector Cultural Y Creativo.</t>
  </si>
  <si>
    <t>2 Realizar 8 Acciones De Fomento Para La Agricultura Urbana</t>
  </si>
  <si>
    <t>02  Cambiar nuestros hábitos de vida para reverdecer a Bogotá y adaptarnos y mitigar la crisis climática</t>
  </si>
  <si>
    <t>27  Cambio cultural para la gestión de la crisis climática</t>
  </si>
  <si>
    <t>2086  Gestión ante la crisis climática</t>
  </si>
  <si>
    <t>1 Implementar 12 Procedas .</t>
  </si>
  <si>
    <t>2 Intervenir 100 Metros Cuadrados De Muros Y Techos Verdes</t>
  </si>
  <si>
    <t>3 Intervenir 800 Metros Cuadrados De Jardinería Y Coberturas Verdes</t>
  </si>
  <si>
    <t>30  Eficiencia en la atención de emergencias</t>
  </si>
  <si>
    <t>2088  Mártires eficiente en atención y manejo de emergencias</t>
  </si>
  <si>
    <t>1 Desarrollar 1 Intervención Para La Reducción Del Riesgo Y Adaptación Al Cambio Climático</t>
  </si>
  <si>
    <t>2 Realizar 2 Acciones Efectivas Para El Fortalecimiento De Las Capacidades Locales Para La Respuesta A Emergencias Y Desastres.</t>
  </si>
  <si>
    <t>33  Más árboles y más y mejor espacio público</t>
  </si>
  <si>
    <t>2092  Mártires reverdece</t>
  </si>
  <si>
    <t>1 Intervenir 4 Parques Vecinales Y/O De Bolsillo Con Acciones De Mejoramiento, Mantenimiento Y/O Dotación.</t>
  </si>
  <si>
    <t>2 Mantener 4000 Árboles Urbanos</t>
  </si>
  <si>
    <t>3 Plantar 125 Árboles Urbanos Y/O Rurales</t>
  </si>
  <si>
    <t>4 Intervenir 700 Metros Cuadrados De Parques Vecinales Y/O De Bolsillo Con Acciones De Mejoramiento, Mantenimiento Y/O Dotación.</t>
  </si>
  <si>
    <t>5 Intervenir 5 Hectáreas En Restauracion, Reahabilitacion Ecologica Y Mantenimiento</t>
  </si>
  <si>
    <t>34  Bogotá protectora de los animales</t>
  </si>
  <si>
    <t>2085  Cuidado y protección de animales en el territorio</t>
  </si>
  <si>
    <t>1 Atender 2000 Animales En Urgencias, Brigadas Médico-Veterinarias, Acciones De Esterilización, Educación Y Adopción.</t>
  </si>
  <si>
    <t>38  Ecoeficiencia, reciclaje, manejo de residuos e inclusión de la población recicladora</t>
  </si>
  <si>
    <t>2084  Territorio eficiente en el manejo y disposición de residuos</t>
  </si>
  <si>
    <t>1 Capacitar 800 Personas En Separación En La Fuente Y Reciclaje</t>
  </si>
  <si>
    <t>03  Inspirar confianza y legitimidad para vivir sin miedo y ser epicentro de cultura ciudadana, paz y reconciliación</t>
  </si>
  <si>
    <t>39  Bogotá territorio de paz y atención integral a las víctimas del conflicto armado</t>
  </si>
  <si>
    <t>2042  Mártires territorio de paz y atención a las víctimas del conflicto armado</t>
  </si>
  <si>
    <t>1 Vincular 250 Personas A Procesos De Construcción De Memoria, Verdad, Reparación Integral A Víctimas, Paz Y Reconciliación</t>
  </si>
  <si>
    <t>40  Más mujeres viven una vida libre de violencias, se sienten seguras y acceden con confianza al sistema de justicia</t>
  </si>
  <si>
    <t>2089  Mártires libre de violencias</t>
  </si>
  <si>
    <t>1 Capacitar 800 Personas Para La Construcción De Ciudadanía Y Desarrollo De Capacidades Para El Ejercicio De Derechos De Las Mujeres.</t>
  </si>
  <si>
    <t>2 Vincular 1500 Personas En Acciones Para La Prevención Del Feminicidio Y La Violencia Contra La Mujer</t>
  </si>
  <si>
    <t>43  Cultura ciudadana para la confianza, la convivencia y la participación desde la vida cotidiana</t>
  </si>
  <si>
    <t>2083  Atención a movilizaciones y aglomeraciones</t>
  </si>
  <si>
    <t>45  Espacio público más seguro y construido colectivamente</t>
  </si>
  <si>
    <t>2080  Paisaje urbano amigable y seguro</t>
  </si>
  <si>
    <t>1 Realizar 8 Acuerdos Para El Uso Del Ep Con Fines Culturales, Deportivos, Recreacionales O De Mercados Temporales.</t>
  </si>
  <si>
    <t>2 Realizar 4 Acuerdos Para La Vinculación De La Ciudadanía En Los Programas Adelantados Por El Idrd Y Acuerdos Con Vendedores Informales O Estacionarios</t>
  </si>
  <si>
    <t>3 Realizar 4 Acuerdos Para La Promover La Formalización De Vendedores Informales A Círculos Económicos Productivos De La Ciudad</t>
  </si>
  <si>
    <t>48  Plataforma institucional para la seguridad y justicia</t>
  </si>
  <si>
    <t>2098  Seguridad y justicia comunitaria</t>
  </si>
  <si>
    <t>1 Vincular 8 Instituciones Educativas Al Programa Pedagógico De Resolución De Conflictos En La Comunidad Escolar.</t>
  </si>
  <si>
    <t>2 Beneficiar 50 Personas A Través De Estrategias Para El Fortalecimiento De Los Mecanismos De Justicia Comunitaria.</t>
  </si>
  <si>
    <t>3 Implementar 1 Estrategia Local De Acciones Pedagógicas Del Código Nacional De Seguridad Y Convivencia Ciudadana En La Localidad.</t>
  </si>
  <si>
    <t>4 Suministrar 2 Dotaciones Tecnológicas A Organismos De Seguridad.</t>
  </si>
  <si>
    <t>5 Suministrar 1 Dotacion Logística A Organismos De Seguridad.</t>
  </si>
  <si>
    <t>6 Suministrar 1 Dotacion De Equipos Especiales De Protección A Organismos De Seguridad.</t>
  </si>
  <si>
    <t>7 Suministrar 1 Dotacion Del Parque Automotor A Organismos De Seguridad.</t>
  </si>
  <si>
    <t>04  Hacer de Bogotá Región un modelo de movilidad multimodal, incluyente y sostenible</t>
  </si>
  <si>
    <t>49  Movilidad segura, sostenible y accesible</t>
  </si>
  <si>
    <t>2097  Movilidad segura y sostenible</t>
  </si>
  <si>
    <t>1 Intervenir 1200 Metros Cuadrados De Elementos Del Sistema De Espacio Público Peatonal Con Acciones De Construcción Y/O Conservación.</t>
  </si>
  <si>
    <t>2 Intervenir 1 Kilometros-Carril De Malla Vial Urbana (Local Y/O Intermedia) Con Acciones De Construcción Y/O Conservación.</t>
  </si>
  <si>
    <t>3 Intervenir 900 Metros Lineales De Ciclo-Infraestructura Con Acciones De Construcción Y/O Conservación.</t>
  </si>
  <si>
    <t>05  Construir Bogotá Región con gobierno abierto, transparente y ciudadanía consciente</t>
  </si>
  <si>
    <t>55  Fortalecimiento de Cultura Ciudadana y su institucionalidad</t>
  </si>
  <si>
    <t>2096  Mártires participa y decide</t>
  </si>
  <si>
    <t>1 Fortalecer 60 Organizaciones , Jac E Instancias De Participación Ciudadana</t>
  </si>
  <si>
    <t>2 Intervenir 7 Sedes De Salones Comunales</t>
  </si>
  <si>
    <t>3 Dotar 9 Sedes De Salones Comunales</t>
  </si>
  <si>
    <t>4 Capacitar 500 Personas A Través De Procesos De Formación Para La Participación De Manera Virtual Y Presencial.</t>
  </si>
  <si>
    <t>56  Gestión Pública Efectiva</t>
  </si>
  <si>
    <t>2041  Construcción y dotación sede administrativa local</t>
  </si>
  <si>
    <t>1 Construccion 1 Sede Administrativa  Construir 1 Sede Administrativa Local</t>
  </si>
  <si>
    <t>57  Gestión Pública Local</t>
  </si>
  <si>
    <t>2099  Gestión pública eficiente y transparente</t>
  </si>
  <si>
    <t>1 Realizar 4 Estrategias De Fortalecimiento Institucional.</t>
  </si>
  <si>
    <t>2 Realizar 4 Acciones De Inspección, Vigilancia Y Control.</t>
  </si>
  <si>
    <t>3 Realizar 1 Rendición De Cuentas Anual.</t>
  </si>
  <si>
    <t>TOTAL LOCALIDAD 014-LOS MÁRTIRES</t>
  </si>
  <si>
    <t>vigencia 2022 se ha cumplido con lo propuesto (1200 personas) y se encuentra en ejecución.</t>
  </si>
  <si>
    <t>No se cuenta con el dato de magnitud entregada  al cierre de 31 de diciembre de 2022, por parte del sector responsable.</t>
  </si>
  <si>
    <t>Para la vigencia 2022 se encuentra contratado pora dar inicio.</t>
  </si>
  <si>
    <t>vigencia 2022 contratada para dar inicio en la vigencia 2023.</t>
  </si>
  <si>
    <t>vigencia 2022 sin programacion de recursos.</t>
  </si>
  <si>
    <t xml:space="preserve"> vigencia 2022 contratada dotación para 7 entidades educativas.</t>
  </si>
  <si>
    <t>vigencia 2022 se encuentra contratado para 205 personas pendiente por dar inicio en la vigencia 2023.</t>
  </si>
  <si>
    <t>vigencia 2022 se encuentra contratado para 150 personas.</t>
  </si>
  <si>
    <t>para vigencia 2022 no cuenta con recursos.</t>
  </si>
  <si>
    <t>vigencia 2022, se encuentra en ejecucion, 803 personas vinculadas a 31 de diciembre, el contrato se encuentra en ejecucion.</t>
  </si>
  <si>
    <t>vigencia 2022, se encuentra contratato 124 personas.</t>
  </si>
  <si>
    <t>la vigencia 2022 se encuentra contratado por dar inicio.</t>
  </si>
  <si>
    <t xml:space="preserve"> vigencia 2022 contratada dotación a 6 entidades educativas por dar inicio.</t>
  </si>
  <si>
    <t>para la vigencia 2021, se encuentra en ejecucion con el 95% de avance. 2022 no cuenta con recursos.</t>
  </si>
  <si>
    <t>se encuentran 17 seleccionados, pendientes por dar el beneficio para lavigencia 2023, proceso en ejecucion convenio ATENEA.</t>
  </si>
  <si>
    <t>vigencia 2022 se encuentran seleccionados 81 jovenes, pendientes por dar el beneficio económico para el 2023.</t>
  </si>
  <si>
    <t>vigencia 2022 se encuentra contratato pendiente por dar inicio, vigencia 2023.</t>
  </si>
  <si>
    <t>vigencia 2022 sin recursos y programacion.</t>
  </si>
  <si>
    <t>vigencia 2022 se encuentra en proceso de ejecución.</t>
  </si>
  <si>
    <t>se contrato levantamiento y estudios patologicos, con ello se dio inicio a estudios y diseños contratado a 31 de diciembre de 2022.</t>
  </si>
  <si>
    <t xml:space="preserve"> vigencia 2022 se encuentra contratado y en ejecución.</t>
  </si>
  <si>
    <t>esta meta no cueta con recurso ni programacion para vigencia 2022.</t>
  </si>
  <si>
    <t>vigencia 2022 se realizo convenio y se encuentra en ejecucion.</t>
  </si>
  <si>
    <t xml:space="preserve"> vigencia 2022 se encuentra contratatadas 3 acciones de fomento agricultura urbana, pendiente por  dar inicio en la vigencia 2023.</t>
  </si>
  <si>
    <t>vigencia 2022 se encuentra contratado pendiente por dar inicio en la vigencia 2023.</t>
  </si>
  <si>
    <t>vigencia 2022 se encuentra contratado pendiente para dar inicio en la vigencia 2023.</t>
  </si>
  <si>
    <t>No cuenta con programacion de recursos para la vigencia.</t>
  </si>
  <si>
    <t>vigencia 2022 sin programacion  de recursos</t>
  </si>
  <si>
    <t>vigencia 2022 sin programacion de recursos</t>
  </si>
  <si>
    <t xml:space="preserve"> vigencia 2022 se ha logrado atender a 838 animales, se comprometio recursos para ampliar la cobertura, actualmente en ejecución, por lo tanto no se da la condicion como completo.</t>
  </si>
  <si>
    <t>Para la vigencia 2022 se encuentra contratado pendiente por dar inicio en la vigencia 2023.</t>
  </si>
  <si>
    <t>Seguimiento cuarto trimestre: 2021 no se contaba con recursos, para 2022 el proceso se contrato para 67 personas, pendiente por dar inicio.</t>
  </si>
  <si>
    <t>vigencia 2022 se encuentra contratado para 204 mujeres, pendiente por dar inicio en la vigencia 2023.</t>
  </si>
  <si>
    <t>vigencia 2022 se encuentra contratado para 385 mujeres, pendiente por dar inicio en la vigencia 2023.</t>
  </si>
  <si>
    <t xml:space="preserve"> vigencia 2022 se cumplio con las 7 estrategias de seguridad.</t>
  </si>
  <si>
    <t>vigencia 2022 proceso entregado.</t>
  </si>
  <si>
    <t xml:space="preserve"> vigencia 2022  entregado.</t>
  </si>
  <si>
    <t>2022  sin programacion de recursos.</t>
  </si>
  <si>
    <t>vigencia 2022 se encuentra contratado.</t>
  </si>
  <si>
    <t>vigencia 2022 se encuentra contratado para dar inicio.</t>
  </si>
  <si>
    <t>vigencia 2022  sin programacion de recursos.</t>
  </si>
  <si>
    <t>vigencia 2022 se encuentra contratado en ejecucion.</t>
  </si>
  <si>
    <t>para la vigencia 2022 se encuentra contratado en ejecucion.</t>
  </si>
  <si>
    <t>vigencia 2022 contrada por adicion con el convenio 005/2021 se encuentran en ejecucion.</t>
  </si>
  <si>
    <t>2022 se encuentra contratado pendiente para dar inicio.</t>
  </si>
  <si>
    <t>2022 sin programacion de recursos.</t>
  </si>
  <si>
    <t>vigencia 2022 proceso no se cumplio.</t>
  </si>
  <si>
    <t>Seguimiento cuarto trimestre, el avance de obra va en el 27,72%. En ejecucion con la ERU. Se encuentra En tiempos.</t>
  </si>
  <si>
    <t>vigencia 2022 se cumplio con la meta.</t>
  </si>
  <si>
    <t>vigencia 2022 se cumplio con meta, terminado.</t>
  </si>
  <si>
    <t>Seguimiento cuarto trimestre 2022:  convenio 206 de 2020 se logro beneficiar a 57 personas con 116 dispositivos</t>
  </si>
  <si>
    <t>1 Implementar 28 Estrategias De Atención De Movilizaciones Y Aglomeraciones En El
Territorio A Través De Equipos De Gestores De Convivencia Bajo El Direccionamiento Estratégico De La Secretaria De Seguridad, Convivencia Y Justicia</t>
  </si>
  <si>
    <t>Objetivos</t>
  </si>
  <si>
    <t>Objetivo general: CONSTRUCCION</t>
  </si>
  <si>
    <t>Objetivo(s) específico(s): Construcción Nueva Sede Administrativa Local que permita contar con una infraestructura amigable, segura y adecuada para atención de los ciudadanos, instituciones y demás personas que demandan bienes y servicios de la Alcaldía Local de Mártires.</t>
  </si>
  <si>
    <t>Objetivo general: Propiciar la igualdad, equidad e inclusión social en toda la población local, mediante la ejecución de programas y proyectos orientados a los sectores más vulnerables de la población de la Localidad de Los Mártires.</t>
  </si>
  <si>
    <t xml:space="preserve">Objetivo(s) específico(s):
1 - Brindar apoyo económico y psicosocial a personas mayores de la localidad de Los Mártires que se encuentran en un alto grado de vulnerabilidad mediante el subsidio tipo C para garantizar sus derec
2 Atender articuladamente la emergencia económica y social causada por la pandemia COVID-19 en las UPZ La Sabana y Santa Isabel de la localidad de Los Mártires, mediante el ingreso mínimo garantizado y en el marco del Programa Bogotá Solidaria.
</t>
  </si>
  <si>
    <t>Objetivo general: Realizar acciones tendientes al mejoramiento de la calidad de vida de personas en situación de discapacidad de la Localidad y a miembros de grupos étnicos dentro del territorio</t>
  </si>
  <si>
    <t xml:space="preserve">Objetivo específico
1 1. Mejorar la calidad de vida de las personas en situación de discapacidad, a través del otorgamiento de Dispositivos de Asistencia Personal - Ayudas Técnicas (no incluidos en los Planes de Beneficios), dando respuesta a las necesidades territoriales desde los enfoques del buen vivir, social y de derechos.
</t>
  </si>
  <si>
    <t xml:space="preserve">Objetivo general:
1 Generar procesos de fortalecimiento de las Mipymes ubicadas en la Localidad de los Mártires, como estrategia del desarrollo local.
</t>
  </si>
  <si>
    <t xml:space="preserve">Objetivo(s) específico(s)
1 Promover el emprendimiento y la transformación empresarial y/o productiva de las Mipymes de la Localidad
2 Apoyar proyectos del sector cultural y creativo local, que apunten a la sostenibilidad y productividad de las y los artistas, emprendimientos, organizaciones y empresas.
3 Reactivar las Mipymes de la Localidad a través de apoyo a emprendimientos a través de procesos de reconversión hacia actividades sostenibles
4 Revitalizar Mipymes potencializadas dentro de las aglomeraciones económicas que fomenten el empleo y/o nuevas actividades económicas
</t>
  </si>
  <si>
    <t xml:space="preserve">Objetivo general
1 Fortalecer la atención de las demandas y necesidades en materia del cuidado, a través de la articulación de los servicios nuevos y existentes, en procura del bienestar y la inclusión de las personas cuidadoras de la localidad de los Mártires
</t>
  </si>
  <si>
    <t xml:space="preserve">Objetivo(s) específico(s)
1 1. Dotar con elementos pedagógicos, lúdicos, recreativos los centros amar de la localidad de los Mártires, garantizando un ambiente propicio para la formación y desarrollo.
2 2. Dotar con elementos pedagógicos, lúdicos, recreativos y mobiliarios los jardines de la localidad, garantizando un ambiente propicio para la formación de la primera infancia.
3 3. Desarrollar acciones que promuevan los derechos de las mujeres cuidadoras, desde los enfoques de género, diferencial y territorial
4 4. Realizar acciones complementarias para garantizar el acceso a personas con discapacidad, cuidadores y
cuidadoras, a actividades alternativas de salud
</t>
  </si>
  <si>
    <t xml:space="preserve">Objetivo general
1 Propiciar acciones que prevengan la ocurrencia de hechos generadores de destrucción de grupos familiares y de la sociedad en su conjunto, tendientes a prevenir la violencia intrafamiliar, el consumo de sustancias psicoactivas y promuevan el respeto y reconocimiento de las personas pertenecientes a grupos LGBT
</t>
  </si>
  <si>
    <t xml:space="preserve">Objetivo(s) específico(s)
1  Garantizar la dotación de centros para la atención, orientación, referenciación, acompañamiento de las personas de los sectores sociales LGBTIQ, que permita el desarrollo de actividades de fortalecimiento de sus capacidades ciudadanas y ocupacionales, culturales y comunitarias, de recreación y restauración de las redes familiares, de apoyo y de afecto; previniendo la exclusión por su género, procedencia étnica, religiosa, social, política u orientación sexual, atendiendo a poblaciones provenientes de flujos migratorios mixtos a través de la articulación interinstitucional y ciudadana en el marco del Sistema Distrital de Derechos Humanos.
2 . Formar a la población de Los Mártires desde practicas pedagógicas que promuevan la resignificación de los roles de género, el incremento de las prácticas de convivencia, seguridad, acceso a la justicia y una vida libre de violencias en el ámbito público como privado.
3  Implementar acciones y campañas de prevención, atención y mitigación del riesgo por el consumo de sustancias psicoactivas en colegios, parques y territorios identificados de la localidad.
</t>
  </si>
  <si>
    <t xml:space="preserve">Objetivo general
1 Mejorar la calidad y pertinencia de la educación de las niñas y niños de pre jardín, jardín y transición en los colegios públicos de la localidad de Mártires, garantizando su desarrollo integral
</t>
  </si>
  <si>
    <t xml:space="preserve">Objetivo(s) específico(s)
1 Generar estrategias que fortalezcan la participación activa de la familia y la comunidad en los procesos de formación y desarrollo integral en el ciclo inicial.
</t>
  </si>
  <si>
    <t xml:space="preserve">Objetivo general
1 Suministrar dotaciones para las sedes educativas de la Localidad, con elementos necesarios conforme a los requerimientos reportados, concertados y priorizados, para garantizar el correcto funcionamiento del sector educativo oficial
</t>
  </si>
  <si>
    <t xml:space="preserve">Objetivo(s) específico(s)
1 Dotar 13 sedes educativas locales
</t>
  </si>
  <si>
    <t xml:space="preserve">Objetivo general
1 Mejorar la calidad de vida de la población joven de la Localidad de los Mártires, a través de acciones que permitan superar barreras como la exclusión y la falta de oportunidades.
</t>
  </si>
  <si>
    <t xml:space="preserve">Objetivo(s) específico(s)
1 1. Mejorar la oferta de servicios de la casa de juventud a las necesidades que sean requeridas para jóvenes. Mediante la provisión de bienes para la adecuada prestación del servicio
2 2. Fortalecer el acceso y permanencia orientada a jóvenes en Educación Superior, mediante criterios de inclusión, mérito y enfoque diferencial
3 3. Promover la permanencia de estudiantes de programas de educación superior en condición de
vulnerabilidad bajo los enfoques de inclusión, diferencial y mérito académico
</t>
  </si>
  <si>
    <t xml:space="preserve">Objetivo general
1 Entregar estímulos deportivos y capacitar en procesos de formación a deportistas de alto rendimiento, realizar actividades recreo-deportivas con enfoque de género, diferencial como mecanismo de prevención de enfermedades físicas y mentales para los habitantes del territorio
</t>
  </si>
  <si>
    <t xml:space="preserve">Objetivo(s) específico(s)
1 1. Realizar actividades recreo-deportivas con enfoque de género, diferencial, de acuerdo con la pertenencia étnica, edad, orientación sexual, identidad de género, discapacidad y poblaciones de especial protección, que permiten a través del deporte y la recreación establecer espacios de encuentro, promoviendo lazos fraternales entre amigos, vecinos y familias, la convivencia pacífica, el descanso y el respiro favoreciendo la apropiación de estilos de vidas saludables, el sentido de pertenencia hacia la localidad y la disminución de las tasas de sedentarismo que presenta la población martíriense, a través de la práctica de clases grupales con ejercicios de fortalecimiento muscular cardiovascular y de movilidad
2 2. Capacitar desde procesos de formación no sexistas y accesibles a deportistas convencionales, para nacionales y miembros de la comunidad deportiva, instructores(as), entrenadores(as) y dirigentes deportivos, en diferentes campos deportivos, enfocados hacia la identificación de personas con talento y el fortalecimiento de los conocimientos y diferentes prácticas y disciplinas deportivas promoviendo que nuestra población haga parte de las delegaciones martirenses en certámenes locales, distritales, departamentales, nacionales e internacionales. Todas estas capacitaciones con enfoque de género, diferencial (de acuerdo con la pertenencia étnica, edad, orientación sexual, identidad de género, discapacidad) y poblaciones de especial protección.
3 3. Entregar estímulos deportivos para aquellos y aquellas deportistas de alto rendimiento que viven en la localidad, así como a las personas que practiquen disciplinas deportivas y cuyos resultados en competencias o eventos deportivos escolares y/o barriales, muestren que con estos estímulos se potenciará su participación como deportistas locales y podrán representar a la comunidad martíriense en competencias locales, distritales, nacionales y de ser posible internacionales. Estos estímulos se entregarán con enfoques de género, diferencial (de acuerdo con la pertenencia étnica, edad, orientación sexual, identidad de género, discapacidad) y poblaciones de especial protección.
</t>
  </si>
  <si>
    <t xml:space="preserve">Objetivo general
1 Generar eventos de circulación, apropiación, creación, divulgación, visibilizarían, valoración e intercambio de expresiones que potencie a Los Mártires como una localidad patrimonial, cultural e histórica y apoyo a iniciativas de interés artístico, cultural, patrimonial, turístico e intercultural
</t>
  </si>
  <si>
    <t xml:space="preserve">Objetivo(s) específico(s)
1 1. Generar eventos de circulación, apropiación, creación, divulgación, visibilizarían, valoración e intercambio de expresiones que potencie a Los Mártires como una localidad patrimonial, cultural e histórica, donde las prácticas y productos artísticos, de manualidades y oficios, artesanales, gastronómicos, culturales y patrimoniales busquen facilitar el acceso de las comunidades matritenses y sus visitantes a la oferta cultural, artística y patrimonial, brindando espacios de encuentro, intercambio y valoración de prácticas culturales con reconocimiento del enfoque de género, diferencial, de acuerdo con la pertenencia étnica, edad, orientación sexual, identidad de género, discapacidad y poblaciones de especial protección.
2 2. Fortalecer los proyectos e iniciativas de interés artístico, cultural, patrimonial, turístico e intercultural, a través de la entrega de estímulos mediante convocatorias para realzar la excelencia de procesos y trayectorias relevantes en donde el arte, la cultura y el patrimonio de la localidad Los Mártires sean centrales y tengan enfoque de género, diferencial, de acuerdo con la pertenencia étnica, edad, orientación sexual, identidad de género, discapacidad y poblaciones de especial prote
3 3. Implementar procesos de formación en los campos artísticos, culturales, patrimoniales interculturales, turísticos, oficios y artesanales, que potencien las artes, la cultura y el patrimonio como mediadoras para la generación de saberes, capacidades, actitudes y competencias que aporten al desarrollo humano y transformación de imaginarios de las personas que habitan y visitan la localidad de Los Mártires con enfoque de género, diferencial, de acuerdo con la pertenencia étnica, edad, orientación sexual, identidad de género, discapacidad y poblaciones de especial protección
4 4. Intervención de una sede cultural que promueva procesos de formación en los campos artísticos, culturales,
patrimoniales interculturales, turísticos, gastronómicas, oficios y artesanales, que potencien las artes, la cultura
</t>
  </si>
  <si>
    <t xml:space="preserve">Objetivo general
1 Implementar acciones de apoyo a proyectos ciudadanos enmarcados como oferta cultural y agricultura urbana como mecanismo para mejorar las condiciones de vida de población vulnerable en la localidad
</t>
  </si>
  <si>
    <t xml:space="preserve">Objetivo(s) específico(s)
1 1. Fortalecer y apoyar los proyectos y los negocios, las ideas de negocio e incubación de iniciativas culturales y creativas, como estímulo a todo el sector cultural, artístico y patrimonial de la localidad de Los Mártires y sus dinámicas de creación, acceso y consumo de bienes y servicios.
2 2. Financiar los proyectos como modelo de gestión de los Distritos Creativos o territorios con potencial de clúster.
3 3. Generar estrategias de ampliación de mercado y nuevas oportunidades de negocio, que respondan a la actual coyuntura, por medio del desarrollo de acciones dirigidas a identificar mercados potenciales.
</t>
  </si>
  <si>
    <t xml:space="preserve">Objetivo general
1   Diseñar y ejecutar campañas pedagógicas virtuales y/o presenciales en articulación con los procesos locales activos, para la formación en educación ambiental y que incluyan acciones que favorezcan las iniciativas de los diferentes procesos locales y la sensibilización de la ciudadanía en el cuidado del medio ambiente, del entorno, en cambios de comportamiento comunitario y que coadyuven a la mitigación del cambio climático, al manejo sostenible de las condiciones ambientales, la restauración ecosistemita, entre otros.
</t>
  </si>
  <si>
    <t xml:space="preserve">Objetivo(s) específico(s)
1 1. Gestionar la implementación de PROCEDAS (Procesos Comunitarios de Educación Ambiental), a través de los cuáles se apoyen iniciativas comunitarias desarrolladas de manera organizada y concertada, con el fin de abordar o transformar situaciones ambientales conflictivas concretas dentro del territorio.
2 2. Construir muros y/o techos verdes que permita gestionar y mantener de manera sostenible un paisaje vegetal en la Localidad de Los Mártires.
3 3. Plantar y/o recuperar m2 de jardines urbanos y las adecuaciones necesarias para su implementación en zonas estratégicas de la Localidad, que tengan impacto visual, paisajístico y que brinden mayores servicios ecosistémicos y mejoren la calidad ambiental de la Localidad
</t>
  </si>
  <si>
    <t xml:space="preserve">Objetivo general
1 Aunar esfuerzos técnicos, administrativos, ambientales, legales y financieros para fortalecer la gestión en torno a la respuesta a emergencias y desastres y al cambio climático en la localidad de Los Mártires.
</t>
  </si>
  <si>
    <t>1 1. Gestionar acciones que se desarrollan con los actores locales para el fortalecimiento de la capacidad local para la respuesta a emergencias y desastres en la Localidad de Los Mártires</t>
  </si>
  <si>
    <t>1. Realizar de mantenimiento de árboles urbanos 2. Realizar acciones de plantación del arbolado de la localidad de Los Mártires con énfasis en la estructura ecológica local 3. Construir Parques vecinales y de bolsillo incluida dotación 4. Realizar intervención a parques vecinales y/o de bolsillo con acciones de mejoramiento, mantenimiento y/o dotación</t>
  </si>
  <si>
    <t>Disminuir los índices de zonas verdes y espacios recreo deportivos en mal estado y revitalizar el espacio público, mediante acciones encaminadas a la intervención de estas zonas que comprenden obras de mantenimiento a la infraestructura construida y dotación de juegos y mobiliario urbano así como a la plantación y mantenimiento de árboles en la Localidad de Los Mártires.</t>
  </si>
  <si>
    <t xml:space="preserve">Objetivo general
1 Implementar acciones locales que garanticen la protección y bienestar de los animales de la localidad de Los Mártires, con campañas y jornadas de tenencia responsable de mascotas, valoraciones médicas, esterilización, vacunación, atención a emergencias y adopción en las UPZ la Sabana y Santa Isabel, en articulación con las redes u organizaciones locales de proteccionistas de animales.
</t>
  </si>
  <si>
    <t xml:space="preserve">1 Prestar el servicio de esterilizaciones para animales de compañía (gatos y perros tanto hembras como machos) que requieran de esta intervención quirúrgica para realizar control poblacional y así mejorar la calidad de vida de estos animales.
2 Atender urgencias médicas veterinarias para animales de compañía en condición de calle y vulnerabilidad que requieran de atención médica inmediata por accidentes que afecten su integridad o que pongan en riesgo su vida.
3 Realizar brigadas médico veterinarias que comprendan: valoración general, esquema de vacunación, desparasitación interna y externa, tratamiento de afecciones en la piel, enfermedades como gastroenteritis u otras de manejo, suministro de medicación esencial y/o recomendaciones de nutrición y bienestar animal para mejorar su calidad de vida y generar conciencia en la ciudadanía frente al cuidado de los animales.
4 Generar estrategias y campañas para la adopción responsable de animales de compañía en la localidad de Los Mártires.
5 Implementar estrategias de educación sobre protección y bienestar animal que mejoren la relación de la población martirense con los animales.
</t>
  </si>
  <si>
    <t xml:space="preserve">Objetivo general
1  Fomentar y promover cambios en cultura ciudadana en separación en la fuente en la Localidad de Los Mártires. </t>
  </si>
  <si>
    <t xml:space="preserve">Objetivo(s) específico(s)
1 Generar campañas pedagógicas virtuales y/o presenciales en educación ambiental en los hogares, sectores
comerciales y centros de reciclaje que promuevan los cambios de hábitos de consumo y disposición de residuos, de igual manera se instruya en separación en la fuente; reglamentación e identificación de material reciclable, regulación del uso del espacio público y seguridad ambiental en las UPZ la Sabana y Santa Isabel de la Localidad de Mártires
</t>
  </si>
  <si>
    <t xml:space="preserve">Objetivo general
1 Generar procesos de construcción de memoria, verdad, reparación integral a víctimas, paz y reconciliación, en la Localidad de Los Mártires
</t>
  </si>
  <si>
    <t xml:space="preserve">Objetivo(s) específico(s)
1 Promover acciones que redunden en el reconocimiento de los derechos sociales, económicos y políticos de las víctimas y les permitan realizar procesos de construcción de memoria, verdad, reparación integral y reconciliación
</t>
  </si>
  <si>
    <t xml:space="preserve">Objetivo general
1 Generar acciones de empoderamiento y desarrollo de capacidades que fortalezcan la construcción de ciudadanía y la prevención de los casos de feminicidios y otras violencias contra las mujeres de la localidad de los Mártires.
</t>
  </si>
  <si>
    <t xml:space="preserve">Objetivo(s) específico(s)
1 Diseñar estrategias que promuevan el desarrollo de capacidades y la construcción de ciudadanía de las mujeres de la localidad en todas sus diversidades y condiciones
2  Fortalecer las estrategias locales para la prevención de las violencias contra las mujeres y el riesgo de feminicidio mejorando las capacidades para el reconocimiento de las violencias y la construcción y/o
fortaleciendo las redes de mujeres para la exigibilidad del derecho a una vida libre de violencias en los ámbitos
</t>
  </si>
  <si>
    <t xml:space="preserve">Objetivo general
1 Mitigar los factores de riesgo de hechos delictivos o conductas contrarias a la convivencia en espacios públicos, aglomeraciones, movilizaciones, eventos comunitarios, situaciones de emergencia y otros
</t>
  </si>
  <si>
    <t xml:space="preserve">Objetivo(s) específico(s)
1 Capacitar y vincular a gestores de convivencia en la Localidad de Los Mártires, para promover el desarrollo de una cultura de paz que propicie la resolución no violenta de conflictos y faciliten la generación de pactos de convivencia que promocionen la convivencia ciudadana y la prevención de las violencias.
</t>
  </si>
  <si>
    <t xml:space="preserve">Objetivo general
1 1. Propiciar la realización de acciones basadas en las necesidades, potencialidades y responsabilidades de todos los actores que confluyen en los espacios públicos, reconociendo la importancia de garantizar a la ciudadanía el espacio público en términos de acceso y tránsito para todos y todas en igualdad de condiciones.
</t>
  </si>
  <si>
    <t xml:space="preserve">1. Realizar acuerdos que promuevan la convivencia armónica entre la ciudadanía y los vendedores informales y estacionarios, orientados a la solución de los conflictos del espacio público identificados por las alcaldías locales.
2. Realizar acuerdos que promuevan la participación de la población vulnerable, a través del acompañamiento de la Secretaría Distrital de Desarrollo Económico y el Instituto para la Economía Social IPES, generando emprendimientos formalizados que coadyuven al desarrollo económico y productivo de esta población.
3. Realizar acuerdos entre la alcaldía local y sus habitantes para vincularlos a los programas del IDRD "Escuela de la bicicleta" y "Al trabajo en bici" que motiven el uso adecuado de los medios de transporte no motorizados, por medio de la promoción de la normatividad para su apropiación y aplicación.
</t>
  </si>
  <si>
    <t xml:space="preserve">Objetivo general
1 Generar acciones para la atención integral y garantía de derechos para la ciudadanía, con el fin de garantizar el goce efectivo de sus derechos de acceso a la justicia y de acceso a servicios.
</t>
  </si>
  <si>
    <t xml:space="preserve">Objetivo(s) específico(s)
1 Gestionar el fortalecimiento de los mecanismos de acceso a la justifica comunitaria
2 2. Vincular a instituciones educativas a programas de resolución de conflictos, para mejorar la convivencia en la comunidad escolar y prevenir conflictos.
3 3. Generar acciones pedagógicas dirigidas a la ciudadanía, que promuevan el respecto y cumplimiento del Código Nacional de Seguridad y Convivencia Ciudadana
4 4. Apoyar a los organismos de seguridad de la Localidad por medio de dotación tecnológica, que mejore su
capacidad de respuesta
</t>
  </si>
  <si>
    <t xml:space="preserve">Objetivo general
1 Disminuir los índices de malla vial, espacio público y la red de ciclo infraestructura local en mal estado, mediante acciones encaminadas a la intervención integral de la malla vial local con actividades que comprenden, construcción y/o rehabilitación y/o mantenimiento de vías, de igual forma se pretende contribuir al mejoramiento de las condiciones en la Infraestructura del Espacio público y ciclo rutas en la Localidad de Los Mártires, mediante acciones encaminadas a la intervención integral de sus componentes
</t>
  </si>
  <si>
    <t xml:space="preserve">Objetivo(s) específico(s)
1 Realizar mantenimiento y rehabilitación de la malla vial local priorizando los corredores viales patrimoniales y aquellos que permitan mejorar los índices de accidentalidad en las UPZ Sabana y Santa Isabel.
2 2. Construir y conservar los elementos del espacio público peatonal, la adecuada iluminación, señalización, césped natural y equipamiento que permitan recorrer, transitar y permanecer en este sin miedo a sufrir ningún tipo de violencia. Mejorando la accesibilidad, la movilidad, la seguridad y la calidad en los espacios de la localidad de Los Mártire
3 3. Diseñar, construir y rehabilitar la red de ciclo infraestructura, que permita la disminución de los tiempos de desplazamiento al interior de la localidad, la formación cívica, la expresión artística, deportiva y ecológica; la integración social entorno a los espacios de encuentro, la convivencia y la construcción de una identidad local conjunta en la localidad de Los Mártires.
4 4. Crear circuitos de movilidad para tricimóviles y bicicletas entorno al potencial turístico, histórico y comercial integrado con los corredores patrimoniales de la localidad de Los Mártire
</t>
  </si>
  <si>
    <t>Objetivos Específicos
1. Adecuación y dotación de salones comunales con el fin de promover espacios de conexión,
diálogo e interlocución entre diferentes actores para promoción de la ciudadanía
2. Cualificar la gestión de diferentes actores sociales para incrementar su capacidad de incidencia en
la toma de decisiones en favor de los intereses de la comunidad.</t>
  </si>
  <si>
    <t xml:space="preserve">Objetivo general
1 Fomentar la participación democrática y ciudadana en la Localidad de Los Mártires a través de la formación de actores y la intervención y la dotación de espacios comunales.
</t>
  </si>
  <si>
    <t xml:space="preserve">Objetivo general
1 Promover la gestión institucional de las Alcaldías Locales, para promover la gobernabilidad democrática local mediante procesos de planeación para el desarrollo local que permitan generar condiciones de gobernanza local y de fortalecimiento de la capacidad institucional de las alcaldías locales para garantizar la entrega oportuna de bienes y servicios a la ciudadanía.
</t>
  </si>
  <si>
    <t xml:space="preserve">Objetivo(s) específico(s)
1 1. Desarrollar acciones que promuevan la confianza institucional y el buen gobierno, orientada hacia el servicio al ciudadano y la optimización de procedimientos
2 2. Realizar acciones de inspección, vigilancia y control que permitan la adecuada gestión de lo público en el territorio
3 3. Gestionar la rendición de cuentas al ciudadano como un mecanismo de transparencia y gobernabilidad en lo
local
</t>
  </si>
  <si>
    <r>
      <t xml:space="preserve">FORMULACIÓN Y SEGUIMIENTO PLANES DE GESTIÓN NIVEL LOCAL
ALCALDÍA LOCAL DE </t>
    </r>
    <r>
      <rPr>
        <b/>
        <u/>
        <sz val="11"/>
        <color rgb="FF000000"/>
        <rFont val="Calibri Light"/>
        <family val="2"/>
      </rPr>
      <t>LOS MÁRTIRES</t>
    </r>
  </si>
  <si>
    <t>Código Formato: PLE-PIN-F018
Versión: 5
Vigencia desde: 31 de enero de 2022
Caso HOLA: 222703</t>
  </si>
  <si>
    <t>VIGENCIA DE LA PLANEACIÓN 2022</t>
  </si>
  <si>
    <t>PROCESOS ASOCIADOS</t>
  </si>
  <si>
    <t>Gestión Pública Territorial Local
Gestión Corporativa Institucional
Inspección, Vigilancia y Control
Planeación Institucional
Comunicación Estratégica
Servicio a la Ciudadanía</t>
  </si>
  <si>
    <t>CONTROL DE CAMBIOS</t>
  </si>
  <si>
    <t>VERSIÓN</t>
  </si>
  <si>
    <t>FECHA</t>
  </si>
  <si>
    <t>DESCRIPCIÓN DE LA MODIFICACIÓN</t>
  </si>
  <si>
    <t>31 de enero de 2022</t>
  </si>
  <si>
    <r>
      <t xml:space="preserve">Publicación del plan de gestión aprobado. Caso HOLA: </t>
    </r>
    <r>
      <rPr>
        <b/>
        <sz val="11"/>
        <rFont val="Calibri Light"/>
        <family val="2"/>
      </rPr>
      <t>223536</t>
    </r>
  </si>
  <si>
    <t>11 de marzo de 2022</t>
  </si>
  <si>
    <t xml:space="preserve">Se corrige el responsable del reporte de las metas No. 13 y 14. Se incluyen los procesos asociados a las metas transversales. </t>
  </si>
  <si>
    <t>31 de marzo de 2022</t>
  </si>
  <si>
    <t>Se anticipa la programación de la meta transversal No. 4 de capacitación en el sistema de gestión, pasando del II trimestre al I trimestre.</t>
  </si>
  <si>
    <t>28 de abril de 2022</t>
  </si>
  <si>
    <t>Para el primer trimestre de la vigencia 2022, el plan de gestión de la Alcaldía Local alcanzó un nivel de desempeño del 71,09% de acuerdo con lo programado, y del 20,13% acumulado para la vigencia.</t>
  </si>
  <si>
    <t>29 de julio de 2022</t>
  </si>
  <si>
    <t>Para el segundo trimestre de la vigencia 2022, el plan de gestión de la Alcaldía Local alcanzó un nivel de desempeño del 86,59% de acuerdo con lo programado, y del 45,52% acumulado para la vigencia. De acuerdo con la comunicación de la Dirección de Gestión Policiva, se ajusta la ejecución de la meta 9 correspondiente al I trimestre de 2022, como resultado del proceso de revisión, depuración y actualización del aplicativo ARCO.</t>
  </si>
  <si>
    <t>30 de septiembre de 2022</t>
  </si>
  <si>
    <t>De acuerdo con la comunicación 20226420002353 y correo del 19 de septiembre de 2022 de la Alcaldía Local y concepto técnico favorable de fecha 29/09/2022 de la Dirección para la Gestión del Desarrollo Local, se modifica la redacción de la meta No 3 y fórmula del indicador: "Girar mínimo el 65% del presupuesto comprometido constituido como obligaciones por pagar de la vigencia 2020 y anteriores"</t>
  </si>
  <si>
    <t>27 de octubre de 2022</t>
  </si>
  <si>
    <t>Para el tercer trimestre de la vigencia 2022, el plan de gestión de la Alcaldía Local alcanzó un nivel de desempeño del 97,93% de acuerdo con lo programado, y del 72,80% acumulado para la vigencia. De acuerdo con el memorando 20222200324063 de fecha 06/10/2022 de la Dirección de Gestión Policiva, se ajusta la ejecución de la meta de impulsos procesales correspondiente al I y II trimestre de 2022.</t>
  </si>
  <si>
    <t>30 de enero de 2023</t>
  </si>
  <si>
    <t xml:space="preserve">Para el cuarto trimestre de la vigencia 2022, el plan de gestión de la Alcaldía Local alcanzó un nivel de desempeño del 95,25% de acuerdo con lo programado, y del 93,73% acumulado para la vigencia. </t>
  </si>
  <si>
    <t>PLAN ESTRATÉGICO INSTITUCIONAL</t>
  </si>
  <si>
    <t>PROCESO</t>
  </si>
  <si>
    <t>META</t>
  </si>
  <si>
    <t>INDICADOR</t>
  </si>
  <si>
    <t>RESULTADO</t>
  </si>
  <si>
    <t>SEGUIMIENTO PLAN GESTIÓN DEL PROCESO</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</si>
  <si>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</si>
  <si>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</si>
  <si>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</si>
  <si>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</si>
  <si>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</si>
  <si>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</si>
  <si>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</si>
  <si>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</si>
  <si>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</si>
  <si>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</si>
  <si>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</si>
  <si>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</si>
  <si>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</si>
  <si>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</si>
  <si>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</si>
  <si>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</si>
  <si>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</si>
  <si>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</si>
  <si>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</si>
  <si>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</si>
  <si>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</si>
  <si>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METODO DE VERIFICACIÓN PARA EL SEGUIMIENTO</t>
  </si>
  <si>
    <t>PROGRAMADO</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</si>
  <si>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</si>
  <si>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</si>
  <si>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</si>
  <si>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</si>
  <si>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</si>
  <si>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</si>
  <si>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</si>
  <si>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</si>
  <si>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</si>
  <si>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 resultado de la Alcaldía Local al 31 de diciembre de 2021</t>
  </si>
  <si>
    <t>Creciente</t>
  </si>
  <si>
    <t>Porcentaje</t>
  </si>
  <si>
    <t xml:space="preserve">Efectividad </t>
  </si>
  <si>
    <t>Reporte trimestral de avance del Plan de Desarrollo Local - PDL</t>
  </si>
  <si>
    <t>MUSI</t>
  </si>
  <si>
    <t>Alcaldía Local - Área de Gestión del Desarrollo, Adminsitrativa y Financiera</t>
  </si>
  <si>
    <t>Dirección para la Gestión del Desarrollo Local</t>
  </si>
  <si>
    <t>Matriz MUSI</t>
  </si>
  <si>
    <t>En la MUSI se evidenció avance del 21.8% a 30 de septiembre del 2022, que frente al avance de metas entregadas a 31/12/2021 del 5,6%, lo que representa una ejecución de la meta plan de gestión del 16,2% para el periodo</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</si>
  <si>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</si>
  <si>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</si>
  <si>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</si>
  <si>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</si>
  <si>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</si>
  <si>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</si>
  <si>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</si>
  <si>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</si>
  <si>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Se efectuaron giros por $3.670.602.788, que equivale al 56,84%</t>
  </si>
  <si>
    <r>
      <t xml:space="preserve">Girar mínimo el </t>
    </r>
    <r>
      <rPr>
        <b/>
        <sz val="11"/>
        <color theme="1"/>
        <rFont val="Calibri Light"/>
        <family val="2"/>
      </rPr>
      <t xml:space="preserve">65% </t>
    </r>
    <r>
      <rPr>
        <sz val="11"/>
        <color theme="1"/>
        <rFont val="Calibri Light"/>
        <family val="2"/>
      </rPr>
      <t xml:space="preserve">del presupuesto comprometido constituido como obligaciones por pagar de la vigencia 2020 y anteriores, descontando los contratos 137 y 141 de 2019 asociados a la conservación de la malla vial y espacio público de la localidad de Mártires. </t>
    </r>
  </si>
  <si>
    <t>Porcentaje de giros acumulados de obligaciones por pagar de la vigencia 2020 y anteriores</t>
  </si>
  <si>
    <t xml:space="preserve">(Giros acumulados / (Presupuesto comprometido constituido como obligaciones por pagar de la vigencia 2020 y anteriores - $ 3.915.696.638)) *100  </t>
  </si>
  <si>
    <t>La ejecución fue de $1.116.578.139 con lo cual se cumplió la meta establecida</t>
  </si>
  <si>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</si>
  <si>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t>Porcentaje de compromiso del presupuesto de inversión directa de la vigencia 2021</t>
  </si>
  <si>
    <t>(Valor de RP de inversión directa de la vigencia  / Valor total del presupuesto de inversión directa de la Vigencia)*100</t>
  </si>
  <si>
    <t>Reporte de ejecución presupuestal BOGDATA</t>
  </si>
  <si>
    <t>La ejecución fue de $23.634.885.718 con lo cual se cumplió la meta establecida</t>
  </si>
  <si>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</si>
  <si>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t>Porcentaje de giros acumulados</t>
  </si>
  <si>
    <t>(Giros acumulados de inversión directa/Presupuesto disponible de inversión directa de la vigencia)*100</t>
  </si>
  <si>
    <t>Los giros ejecutados fuerpon por $10.092.888.307.</t>
  </si>
  <si>
    <r>
      <t xml:space="preserve">Registrar en el sistema SIPSE Local, el </t>
    </r>
    <r>
      <rPr>
        <b/>
        <sz val="11"/>
        <color theme="1"/>
        <rFont val="Calibri Light"/>
        <family val="2"/>
      </rPr>
      <t>98%</t>
    </r>
    <r>
      <rPr>
        <sz val="11"/>
        <color theme="1"/>
        <rFont val="Calibri Light"/>
        <family val="2"/>
      </rPr>
      <t xml:space="preserve"> de los contratos publicados en la plataforma SECOP I y II de la vigencia. </t>
    </r>
  </si>
  <si>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</si>
  <si>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</si>
  <si>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</si>
  <si>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</si>
  <si>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</si>
  <si>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</si>
  <si>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</si>
  <si>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t>La meta presenta un resultado acumulado del 87,11%.</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</si>
  <si>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</si>
  <si>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</si>
  <si>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</si>
  <si>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</si>
  <si>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</si>
  <si>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t>La meta presenta un resultado acumulado del 79,58%.</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</si>
  <si>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</si>
  <si>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</si>
  <si>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</si>
  <si>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</si>
  <si>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</si>
  <si>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La meta presenta un resultado acumulado del 82,75%.</t>
  </si>
  <si>
    <t>Inspección, Vigilancia y Control</t>
  </si>
  <si>
    <r>
      <t xml:space="preserve">Realizar </t>
    </r>
    <r>
      <rPr>
        <b/>
        <sz val="11"/>
        <color theme="1"/>
        <rFont val="Cambria"/>
        <family val="2"/>
        <scheme val="major"/>
      </rPr>
      <t>6.480</t>
    </r>
    <r>
      <rPr>
        <sz val="11"/>
        <color theme="1"/>
        <rFont val="Cambria"/>
        <family val="2"/>
        <scheme val="major"/>
      </rPr>
      <t xml:space="preserve"> impulsos procesales (avocar, rechazar, enviar al competente y todo lo que derive del desarrollo de la actuación) sobre las actuaciones de policía que se encuentran a cargo de las inspecciones de policía</t>
    </r>
  </si>
  <si>
    <t xml:space="preserve">Expedientes a cargo de las inspecciones de policía impulsados </t>
  </si>
  <si>
    <t xml:space="preserve">Número de expedientes a cargo de las inspecciones de policía impulsados </t>
  </si>
  <si>
    <t>Resultados a 31 de diciembre de 2021</t>
  </si>
  <si>
    <t xml:space="preserve">Expedientes de actuaciones de policía </t>
  </si>
  <si>
    <t>Reporte de seguimiento de impulsos procesales</t>
  </si>
  <si>
    <t>Aplicativo ARCO</t>
  </si>
  <si>
    <t>Alcaldía Local - Área de Gestión Policiva</t>
  </si>
  <si>
    <t>Dirección para la Gestión Policiva</t>
  </si>
  <si>
    <t>Reporte de seguimiento del Aplicativo ARCO</t>
  </si>
  <si>
    <t>La alcaldía local realizó 13.688 impulsos procesales sobre las actuaciones de policía que se encuentran a cargo de las inspecciones de policía.</t>
  </si>
  <si>
    <r>
      <t>Proferir</t>
    </r>
    <r>
      <rPr>
        <b/>
        <sz val="11"/>
        <color theme="1"/>
        <rFont val="Cambria"/>
        <family val="2"/>
        <scheme val="major"/>
      </rPr>
      <t xml:space="preserve"> 3.240</t>
    </r>
    <r>
      <rPr>
        <b/>
        <sz val="11"/>
        <color theme="1"/>
        <rFont val="Cambria"/>
        <family val="1"/>
        <scheme val="major"/>
      </rPr>
      <t xml:space="preserve"> </t>
    </r>
    <r>
      <rPr>
        <sz val="11"/>
        <color theme="1"/>
        <rFont val="Cambria"/>
        <family val="2"/>
        <scheme val="major"/>
      </rPr>
      <t xml:space="preserve"> fallos de fondo en primera instancia sobre las actuaciones de policía que se encuentran a cargo de las inspecciones de policía</t>
    </r>
  </si>
  <si>
    <t>Fallos de fondo en primera instancia proferidos</t>
  </si>
  <si>
    <t>Número de Fallos de fondo en primera instancia proferidos</t>
  </si>
  <si>
    <t>Fallos de fondo</t>
  </si>
  <si>
    <t>Reporte de seguimiento de fallos de fondo de actuaciones de policía</t>
  </si>
  <si>
    <t>La alcaldía local profirió 2706 fallos de fondo en primera instancia sobre las actuaciones de policía que se encuentran a cargo de las inspecciones de policía.</t>
  </si>
  <si>
    <r>
      <t xml:space="preserve">Terminar (archivar) </t>
    </r>
    <r>
      <rPr>
        <b/>
        <sz val="11"/>
        <color theme="1"/>
        <rFont val="Cambria"/>
        <family val="2"/>
        <scheme val="major"/>
      </rPr>
      <t>33</t>
    </r>
    <r>
      <rPr>
        <b/>
        <sz val="11"/>
        <color indexed="8"/>
        <rFont val="Calibri Light"/>
        <family val="2"/>
      </rPr>
      <t xml:space="preserve">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</si>
  <si>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</si>
  <si>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</si>
  <si>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</si>
  <si>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</si>
  <si>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</si>
  <si>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</si>
  <si>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La alcaldía local terminó 34 actuaciones  administrativas activas.</t>
  </si>
  <si>
    <r>
      <t xml:space="preserve">Terminar </t>
    </r>
    <r>
      <rPr>
        <b/>
        <sz val="11"/>
        <color theme="1"/>
        <rFont val="Cambria"/>
        <family val="2"/>
        <scheme val="major"/>
      </rPr>
      <t>35</t>
    </r>
    <r>
      <rPr>
        <sz val="11"/>
        <color theme="1"/>
        <rFont val="Cambria"/>
        <family val="2"/>
        <scheme val="major"/>
      </rPr>
      <t xml:space="preserve"> </t>
    </r>
    <r>
      <rPr>
        <sz val="11"/>
        <color indexed="8"/>
        <rFont val="Calibri Light"/>
        <family val="2"/>
      </rPr>
      <t>actuaciones administrativas en primera instancia</t>
    </r>
  </si>
  <si>
    <t>Actuaciones Administrativas terminadas hasta la primera instancia</t>
  </si>
  <si>
    <t>Número de Actuaciones Administrativas terminadas hasta la primera instancia</t>
  </si>
  <si>
    <t>Actuaciones administrativas terminadas por vía gubernativa</t>
  </si>
  <si>
    <t>La alcaldía local terminó 43 actuaciones administrativas en primera instancia.</t>
  </si>
  <si>
    <r>
      <t xml:space="preserve">Realizar </t>
    </r>
    <r>
      <rPr>
        <b/>
        <sz val="11"/>
        <color theme="1"/>
        <rFont val="Cambria"/>
        <family val="1"/>
        <scheme val="major"/>
      </rPr>
      <t>60</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</si>
  <si>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</si>
  <si>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</si>
  <si>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</si>
  <si>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</si>
  <si>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</si>
  <si>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Se realizaron 86 operativos de inspección, vigilancia y control en materia de integridad del espacio público</t>
  </si>
  <si>
    <r>
      <t xml:space="preserve">Realizar </t>
    </r>
    <r>
      <rPr>
        <b/>
        <sz val="11"/>
        <color theme="1"/>
        <rFont val="Cambria"/>
        <family val="2"/>
        <scheme val="major"/>
      </rPr>
      <t>100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</si>
  <si>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</si>
  <si>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</si>
  <si>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Se realizaron 481 operativos de inspección, vigilancia y control en materia de actividad económica.</t>
  </si>
  <si>
    <t>TOTAL METAS PROCESOS ALCALDÍA (80%)</t>
  </si>
  <si>
    <t>Fortalecer la gestión institucional aumentando las capacidades de la entidad para la planeación, seguimiento y ejecución de sus metas y recursos, y la gestión del talento humano.</t>
  </si>
  <si>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</si>
  <si>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</si>
  <si>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</si>
  <si>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</si>
  <si>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</si>
  <si>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</si>
  <si>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</si>
  <si>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</si>
  <si>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</si>
  <si>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</si>
  <si>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</si>
  <si>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</si>
  <si>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</si>
  <si>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</si>
  <si>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</si>
  <si>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La calificación se otorga teniendo en cuenta los siguientes parámetros:  
*Inspección ambiental ( ponderación 60%): La Alcaldía obtiene calificación de  93% . 
*Indicadores agua, energía ( ponderación 20%): Información reportada a noviembre 2022.
* Reporte consumo de papel ( ponderación 10%):  Información reportada a noviembre 2022
*Reporte ciclistas ( ponderación 10%): información reportada con corte a noviembre2022</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</si>
  <si>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</si>
  <si>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</si>
  <si>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</si>
  <si>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</si>
  <si>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</si>
  <si>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</si>
  <si>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</si>
  <si>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</si>
  <si>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</si>
  <si>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</si>
  <si>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La alcaldía local cuenta con 31 acciones de mejora abiertas, de las cuales 1 presenta vencimiento</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</si>
  <si>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</si>
  <si>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</si>
  <si>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</si>
  <si>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</si>
  <si>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</si>
  <si>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</si>
  <si>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</si>
  <si>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</si>
  <si>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</si>
  <si>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</si>
  <si>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La Oficina Asesora de Comunicaciones de la SDG reporta el estado de avance en la publicación de información en la página web de la alcaldía local, en el que presenta el link con el reporte detallado sobre estado de cumplimiento por parte de la alcaldía local</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</si>
  <si>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</si>
  <si>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</si>
  <si>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</si>
  <si>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</si>
  <si>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</si>
  <si>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</si>
  <si>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</si>
  <si>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El proceso participó en las capacitaciones del Sistema de Gestión programadas para el periodo</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</si>
  <si>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</si>
  <si>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</si>
  <si>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</si>
  <si>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</si>
  <si>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</si>
  <si>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</si>
  <si>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</si>
  <si>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</si>
  <si>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</si>
  <si>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</si>
  <si>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La alcaldía local efectuó la respuesta al 100% de los requerimientos instaurados a 31 de diciembre de 2021</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</si>
  <si>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</si>
  <si>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</si>
  <si>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</si>
  <si>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</si>
  <si>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La Subsecretaría de Gestión Institucional presentó el avance en las respuestas efectuadas por la alcaldía local con corte a 31 de diciembre de 2022. Se atendieron 298 requerimientos.</t>
  </si>
  <si>
    <t>TOTAL METAS TRANSVERSALES (20%)</t>
  </si>
  <si>
    <t>TOTAL PLAN DE GESTIÓN (100%)</t>
  </si>
  <si>
    <t xml:space="preserve">Avances cualitativos realizados durante la vigencia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</si>
</sst>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
  </numFmts>
  <fonts count="36" x14ac:knownFonts="1">
    <font>
      <sz val="10"/>
      <color rgb="FF000000"/>
      <name val="Times New Roman"/>
      <charset val="204"/>
    </font>
    <font>
      <sz val="11"/>
      <color theme="1"/>
      <name val="Calibri"/>
      <family val="2"/>
      <scheme val="minor"/>
    </font>
    <font>
      <sz val="10"/>
      <color rgb="FF000000"/>
      <name val="Arial"/>
      <family val="2"/>
    </font>
    <font>
      <sz val="7"/>
      <name val="Arial"/>
      <family val="2"/>
    </font>
    <font>
      <b/>
      <sz val="7"/>
      <color rgb="FF000000"/>
      <name val="Arial"/>
      <family val="2"/>
    </font>
    <font>
      <b/>
      <sz val="7"/>
      <name val="Arial"/>
      <family val="2"/>
    </font>
    <font>
      <sz val="7"/>
      <color rgb="FF000000"/>
      <name val="Arial"/>
      <family val="2"/>
    </font>
    <font>
      <b/>
      <sz val="7"/>
      <color theme="0"/>
      <name val="Arial"/>
      <family val="2"/>
    </font>
    <font>
      <sz val="8"/>
      <color rgb="FF000000"/>
      <name val="Arial"/>
      <family val="2"/>
    </font>
    <font>
      <b/>
      <sz val="18"/>
      <color rgb="FF000000"/>
      <name val="Arial"/>
      <family val="2"/>
    </font>
    <font>
      <sz val="11"/>
      <color rgb="FF9C0006"/>
      <name val="Calibri"/>
      <family val="2"/>
      <scheme val="minor"/>
    </font>
    <font>
      <b/>
      <sz val="11"/>
      <color rgb="FF000000"/>
      <name val="Calibri Light"/>
      <family val="2"/>
    </font>
    <font>
      <b/>
      <u/>
      <sz val="11"/>
      <color rgb="FF000000"/>
      <name val="Calibri Light"/>
      <family val="2"/>
    </font>
    <font>
      <sz val="11"/>
      <color rgb="FF000000"/>
      <name val="Calibri Light"/>
      <family val="2"/>
    </font>
    <font>
      <sz val="11"/>
      <color theme="1"/>
      <name val="Cambria"/>
      <family val="2"/>
      <scheme val="major"/>
    </font>
    <font>
      <sz val="9"/>
      <color rgb="FF323130"/>
      <name val="Segoe UI"/>
      <family val="2"/>
    </font>
    <font>
      <b/>
      <sz val="11"/>
      <name val="Calibri Light"/>
      <family val="2"/>
    </font>
    <font>
      <sz val="11"/>
      <name val="Calibri Light"/>
      <family val="2"/>
    </font>
    <font>
      <sz val="11"/>
      <color theme="1"/>
      <name val="Calibri Light"/>
      <family val="2"/>
    </font>
    <font>
      <b/>
      <sz val="11"/>
      <color theme="1"/>
      <name val="Calibri Light"/>
      <family val="2"/>
    </font>
    <font>
      <b/>
      <sz val="11"/>
      <color theme="1"/>
      <name val="Cambria"/>
      <family val="2"/>
      <scheme val="major"/>
    </font>
    <font>
      <sz val="11"/>
      <name val="Cambria"/>
      <family val="2"/>
      <scheme val="major"/>
    </font>
    <font>
      <b/>
      <sz val="11"/>
      <color theme="1"/>
      <name val="Cambria"/>
      <family val="1"/>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2"/>
      <color rgb="FF000000"/>
      <name val="Calibri Light"/>
      <family val="2"/>
    </font>
    <font>
      <sz val="11"/>
      <color rgb="FF0070C0"/>
      <name val="Cambria"/>
      <family val="2"/>
      <scheme val="major"/>
    </font>
    <font>
      <sz val="11"/>
      <color rgb="FF0070C0"/>
      <name val="Calibri Light"/>
      <family val="2"/>
    </font>
    <font>
      <b/>
      <sz val="12"/>
      <color rgb="FF0070C0"/>
      <name val="Cambria"/>
      <family val="2"/>
      <scheme val="major"/>
    </font>
    <font>
      <b/>
      <sz val="14"/>
      <color rgb="FF0070C0"/>
      <name val="Cambria"/>
      <family val="2"/>
      <scheme val="major"/>
    </font>
    <font>
      <b/>
      <sz val="12"/>
      <color rgb="FF0070C0"/>
      <name val="Calibri Light"/>
      <family val="2"/>
    </font>
    <font>
      <sz val="12"/>
      <color rgb="FF0070C0"/>
      <name val="Calibri Light"/>
      <family val="2"/>
    </font>
    <font>
      <b/>
      <sz val="14"/>
      <color rgb="FF000000"/>
      <name val="Calibri Light"/>
      <family val="2"/>
    </font>
    <font>
      <sz val="14"/>
      <color rgb="FF000000"/>
      <name val="Calibri Light"/>
      <family val="2"/>
    </font>
  </fonts>
  <fills count="15">
    <fill>
      <patternFill patternType="none"/>
    </fill>
    <fill>
      <patternFill patternType="gray125"/>
    </fill>
    <fill>
      <patternFill patternType="solid">
        <fgColor theme="8" tint="-0.249977111117893"/>
        <bgColor indexed="64"/>
      </patternFill>
    </fill>
    <fill>
      <patternFill patternType="solid">
        <fgColor theme="9" tint="0.39997558519241921"/>
        <bgColor indexed="64"/>
      </patternFill>
    </fill>
    <fill>
      <patternFill patternType="solid">
        <fgColor rgb="FF0099FF"/>
        <bgColor indexed="64"/>
      </patternFill>
    </fill>
    <fill>
      <patternFill patternType="solid">
        <fgColor rgb="FF66FF33"/>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C6E0B4"/>
        <bgColor rgb="FF000000"/>
      </patternFill>
    </fill>
    <fill>
      <patternFill patternType="solid">
        <fgColor rgb="FFFFE699"/>
        <bgColor rgb="FF000000"/>
      </patternFill>
    </fill>
  </fills>
  <borders count="58">
    <border>
      <left/>
      <right/>
      <top/>
      <bottom/>
      <diagonal/>
    </border>
    <border>
      <left/>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10" fillId="8" borderId="0" applyNumberFormat="0" applyBorder="0" applyAlignment="0" applyProtection="0"/>
    <xf numFmtId="0" fontId="1" fillId="0" borderId="0"/>
    <xf numFmtId="9" fontId="1" fillId="0" borderId="0" applyFont="0" applyFill="0" applyBorder="0" applyAlignment="0" applyProtection="0"/>
  </cellStyleXfs>
  <cellXfs count="274">
    <xf numFmtId="0" fontId="0" fillId="0" borderId="0" xfId="0" applyAlignment="1">
      <alignment horizontal="left" vertical="top"/>
    </xf>
    <xf numFmtId="0" fontId="2" fillId="0" borderId="0" xfId="0" applyFont="1" applyAlignment="1">
      <alignment horizontal="left" vertical="top"/>
    </xf>
    <xf numFmtId="49" fontId="8" fillId="0" borderId="0" xfId="0" applyNumberFormat="1" applyFont="1" applyAlignment="1">
      <alignment horizontal="left" vertical="top"/>
    </xf>
    <xf numFmtId="0" fontId="5" fillId="4" borderId="3" xfId="0" applyFont="1" applyFill="1" applyBorder="1" applyAlignment="1">
      <alignment horizontal="left" vertical="top" wrapText="1"/>
    </xf>
    <xf numFmtId="0" fontId="5" fillId="4" borderId="3" xfId="0" applyFont="1" applyFill="1" applyBorder="1" applyAlignment="1">
      <alignment horizontal="left" vertical="top" wrapText="1" indent="1"/>
    </xf>
    <xf numFmtId="0" fontId="5" fillId="4" borderId="3" xfId="0" applyFont="1" applyFill="1" applyBorder="1" applyAlignment="1">
      <alignment horizontal="center" vertical="top" wrapText="1"/>
    </xf>
    <xf numFmtId="164" fontId="6" fillId="5" borderId="3" xfId="0" applyNumberFormat="1" applyFont="1" applyFill="1" applyBorder="1" applyAlignment="1">
      <alignment horizontal="right" vertical="top" shrinkToFit="1"/>
    </xf>
    <xf numFmtId="2" fontId="6" fillId="5" borderId="3" xfId="0" applyNumberFormat="1" applyFont="1" applyFill="1" applyBorder="1" applyAlignment="1">
      <alignment horizontal="right" vertical="top" shrinkToFit="1"/>
    </xf>
    <xf numFmtId="49" fontId="6" fillId="5" borderId="3" xfId="0" applyNumberFormat="1" applyFont="1" applyFill="1" applyBorder="1" applyAlignment="1">
      <alignment horizontal="right" vertical="top" shrinkToFit="1"/>
    </xf>
    <xf numFmtId="164" fontId="6" fillId="3" borderId="3" xfId="0" applyNumberFormat="1" applyFont="1" applyFill="1" applyBorder="1" applyAlignment="1">
      <alignment horizontal="right" vertical="top" shrinkToFit="1"/>
    </xf>
    <xf numFmtId="2" fontId="6" fillId="3" borderId="3" xfId="0" applyNumberFormat="1" applyFont="1" applyFill="1" applyBorder="1" applyAlignment="1">
      <alignment horizontal="right" vertical="top" shrinkToFit="1"/>
    </xf>
    <xf numFmtId="49" fontId="6" fillId="3" borderId="3" xfId="0" applyNumberFormat="1" applyFont="1" applyFill="1" applyBorder="1" applyAlignment="1">
      <alignment horizontal="right" vertical="top" shrinkToFit="1"/>
    </xf>
    <xf numFmtId="164" fontId="6" fillId="2" borderId="3" xfId="0" applyNumberFormat="1" applyFont="1" applyFill="1" applyBorder="1" applyAlignment="1">
      <alignment horizontal="right" vertical="top" shrinkToFit="1"/>
    </xf>
    <xf numFmtId="2" fontId="6" fillId="2" borderId="3" xfId="0" applyNumberFormat="1" applyFont="1" applyFill="1" applyBorder="1" applyAlignment="1">
      <alignment horizontal="right" vertical="top" shrinkToFit="1"/>
    </xf>
    <xf numFmtId="49" fontId="6" fillId="2" borderId="3" xfId="0" applyNumberFormat="1" applyFont="1" applyFill="1" applyBorder="1" applyAlignment="1">
      <alignment horizontal="right" vertical="top" shrinkToFit="1"/>
    </xf>
    <xf numFmtId="0" fontId="3" fillId="0" borderId="3" xfId="0" applyFont="1" applyBorder="1" applyAlignment="1">
      <alignment horizontal="center" vertical="top" wrapText="1"/>
    </xf>
    <xf numFmtId="4" fontId="6" fillId="0" borderId="3" xfId="0" applyNumberFormat="1" applyFont="1" applyBorder="1" applyAlignment="1">
      <alignment horizontal="right" vertical="top" shrinkToFit="1"/>
    </xf>
    <xf numFmtId="2" fontId="6" fillId="0" borderId="3" xfId="0" applyNumberFormat="1" applyFont="1" applyBorder="1" applyAlignment="1">
      <alignment horizontal="right" vertical="top" shrinkToFit="1"/>
    </xf>
    <xf numFmtId="164" fontId="6" fillId="0" borderId="3" xfId="0" applyNumberFormat="1" applyFont="1" applyBorder="1" applyAlignment="1">
      <alignment horizontal="right" vertical="top" shrinkToFit="1"/>
    </xf>
    <xf numFmtId="165" fontId="6" fillId="2" borderId="3" xfId="0" applyNumberFormat="1" applyFont="1" applyFill="1" applyBorder="1" applyAlignment="1">
      <alignment horizontal="right" vertical="top" shrinkToFit="1"/>
    </xf>
    <xf numFmtId="165" fontId="6" fillId="0" borderId="3" xfId="0" applyNumberFormat="1" applyFont="1" applyBorder="1" applyAlignment="1">
      <alignment horizontal="right" vertical="top" shrinkToFit="1"/>
    </xf>
    <xf numFmtId="0" fontId="3" fillId="0" borderId="3" xfId="0" applyFont="1" applyBorder="1" applyAlignment="1">
      <alignment vertical="top" wrapText="1"/>
    </xf>
    <xf numFmtId="165" fontId="6" fillId="0" borderId="3" xfId="0" applyNumberFormat="1" applyFont="1" applyBorder="1" applyAlignment="1">
      <alignment vertical="top" shrinkToFit="1"/>
    </xf>
    <xf numFmtId="2" fontId="6" fillId="0" borderId="3" xfId="0" applyNumberFormat="1" applyFont="1" applyBorder="1" applyAlignment="1">
      <alignment vertical="top" shrinkToFit="1"/>
    </xf>
    <xf numFmtId="165" fontId="6" fillId="3" borderId="3" xfId="0" applyNumberFormat="1" applyFont="1" applyFill="1" applyBorder="1" applyAlignment="1">
      <alignment horizontal="right" vertical="top" shrinkToFit="1"/>
    </xf>
    <xf numFmtId="165" fontId="6" fillId="5" borderId="3" xfId="0" applyNumberFormat="1" applyFont="1" applyFill="1" applyBorder="1" applyAlignment="1">
      <alignment horizontal="right" vertical="top" shrinkToFit="1"/>
    </xf>
    <xf numFmtId="164" fontId="7" fillId="6" borderId="3" xfId="0" applyNumberFormat="1" applyFont="1" applyFill="1" applyBorder="1" applyAlignment="1">
      <alignment horizontal="right" vertical="top" shrinkToFit="1"/>
    </xf>
    <xf numFmtId="2" fontId="7" fillId="6" borderId="3" xfId="0" applyNumberFormat="1" applyFont="1" applyFill="1" applyBorder="1" applyAlignment="1">
      <alignment horizontal="right" vertical="top" shrinkToFit="1"/>
    </xf>
    <xf numFmtId="49" fontId="7" fillId="6" borderId="3" xfId="0" applyNumberFormat="1" applyFont="1" applyFill="1" applyBorder="1" applyAlignment="1">
      <alignment horizontal="right" vertical="top" shrinkToFit="1"/>
    </xf>
    <xf numFmtId="0" fontId="6" fillId="0" borderId="0" xfId="0" applyFont="1" applyAlignment="1">
      <alignment horizontal="left" vertical="justify" wrapText="1"/>
    </xf>
    <xf numFmtId="0" fontId="6" fillId="0" borderId="3" xfId="0" applyFont="1" applyBorder="1" applyAlignment="1">
      <alignment horizontal="left" vertical="justify" wrapText="1"/>
    </xf>
    <xf numFmtId="0" fontId="14" fillId="0" borderId="0" xfId="2" applyFont="1" applyAlignment="1">
      <alignment wrapText="1"/>
    </xf>
    <xf numFmtId="0" fontId="14" fillId="0" borderId="0" xfId="2" applyFont="1" applyAlignment="1">
      <alignment vertical="center" wrapText="1"/>
    </xf>
    <xf numFmtId="0" fontId="13" fillId="0" borderId="0" xfId="2" applyFont="1" applyAlignment="1">
      <alignment vertical="center" wrapText="1"/>
    </xf>
    <xf numFmtId="0" fontId="13" fillId="0" borderId="0" xfId="2" applyFont="1" applyAlignment="1">
      <alignment horizontal="justify" vertical="center" wrapText="1"/>
    </xf>
    <xf numFmtId="0" fontId="13" fillId="0" borderId="0" xfId="2" applyFont="1" applyAlignment="1">
      <alignment wrapText="1"/>
    </xf>
    <xf numFmtId="0" fontId="15" fillId="0" borderId="0" xfId="2" applyFont="1"/>
    <xf numFmtId="0" fontId="11" fillId="10" borderId="3" xfId="2" applyFont="1" applyFill="1" applyBorder="1" applyAlignment="1">
      <alignment horizontal="center" wrapText="1"/>
    </xf>
    <xf numFmtId="0" fontId="13" fillId="0" borderId="3" xfId="2" applyFont="1" applyBorder="1" applyAlignment="1">
      <alignment horizontal="center" wrapText="1"/>
    </xf>
    <xf numFmtId="0" fontId="13" fillId="0" borderId="3" xfId="2" applyFont="1" applyBorder="1" applyAlignment="1">
      <alignment horizontal="center" vertical="center" wrapText="1"/>
    </xf>
    <xf numFmtId="0" fontId="11" fillId="0" borderId="0" xfId="2" applyFont="1" applyAlignment="1">
      <alignment horizontal="center" vertical="center" wrapText="1"/>
    </xf>
    <xf numFmtId="0" fontId="13" fillId="0" borderId="0" xfId="2" applyFont="1" applyAlignment="1">
      <alignment horizontal="center" vertical="center" wrapText="1"/>
    </xf>
    <xf numFmtId="0" fontId="13" fillId="0" borderId="26" xfId="2" applyFont="1" applyBorder="1" applyAlignment="1">
      <alignment wrapText="1"/>
    </xf>
    <xf numFmtId="0" fontId="14" fillId="0" borderId="0" xfId="2" applyFont="1" applyAlignment="1">
      <alignment horizontal="left" vertical="top" wrapText="1"/>
    </xf>
    <xf numFmtId="0" fontId="11" fillId="10" borderId="36" xfId="2" applyFont="1" applyFill="1" applyBorder="1" applyAlignment="1">
      <alignment horizontal="center" vertical="center" wrapText="1"/>
    </xf>
    <xf numFmtId="0" fontId="11" fillId="10" borderId="37" xfId="2" applyFont="1" applyFill="1" applyBorder="1" applyAlignment="1">
      <alignment horizontal="center" vertical="center" wrapText="1"/>
    </xf>
    <xf numFmtId="0" fontId="11" fillId="10" borderId="39" xfId="2" applyFont="1" applyFill="1" applyBorder="1" applyAlignment="1">
      <alignment horizontal="center" vertical="center" wrapText="1"/>
    </xf>
    <xf numFmtId="0" fontId="11" fillId="11" borderId="37" xfId="2" applyFont="1" applyFill="1" applyBorder="1" applyAlignment="1">
      <alignment horizontal="center" vertical="center" wrapText="1"/>
    </xf>
    <xf numFmtId="0" fontId="11" fillId="11" borderId="40" xfId="2" applyFont="1" applyFill="1" applyBorder="1" applyAlignment="1">
      <alignment horizontal="center" vertical="center" wrapText="1"/>
    </xf>
    <xf numFmtId="0" fontId="11" fillId="12" borderId="39" xfId="2" applyFont="1" applyFill="1" applyBorder="1" applyAlignment="1">
      <alignment horizontal="center" vertical="center" wrapText="1"/>
    </xf>
    <xf numFmtId="0" fontId="11" fillId="12" borderId="37" xfId="2" applyFont="1" applyFill="1" applyBorder="1" applyAlignment="1">
      <alignment horizontal="center" vertical="center" wrapText="1"/>
    </xf>
    <xf numFmtId="0" fontId="11" fillId="12" borderId="40" xfId="2" applyFont="1" applyFill="1" applyBorder="1" applyAlignment="1">
      <alignment horizontal="center" vertical="center" wrapText="1"/>
    </xf>
    <xf numFmtId="0" fontId="11" fillId="13" borderId="8" xfId="2" applyFont="1" applyFill="1" applyBorder="1" applyAlignment="1">
      <alignment horizontal="center" vertical="center" wrapText="1"/>
    </xf>
    <xf numFmtId="0" fontId="11" fillId="13" borderId="4" xfId="2" applyFont="1" applyFill="1" applyBorder="1" applyAlignment="1">
      <alignment horizontal="center" vertical="center" wrapText="1"/>
    </xf>
    <xf numFmtId="0" fontId="11" fillId="13" borderId="41" xfId="2" applyFont="1" applyFill="1" applyBorder="1" applyAlignment="1">
      <alignment horizontal="center" vertical="center" wrapText="1"/>
    </xf>
    <xf numFmtId="0" fontId="13" fillId="9" borderId="42" xfId="2" applyFont="1" applyFill="1" applyBorder="1" applyAlignment="1">
      <alignment horizontal="center" vertical="center" wrapText="1"/>
    </xf>
    <xf numFmtId="0" fontId="13" fillId="9" borderId="5" xfId="2" applyFont="1" applyFill="1" applyBorder="1" applyAlignment="1">
      <alignment horizontal="left" vertical="center" wrapText="1"/>
    </xf>
    <xf numFmtId="9" fontId="13" fillId="9" borderId="5" xfId="2" applyNumberFormat="1" applyFont="1" applyFill="1" applyBorder="1" applyAlignment="1">
      <alignment horizontal="center" vertical="center" wrapText="1"/>
    </xf>
    <xf numFmtId="0" fontId="13" fillId="9" borderId="5" xfId="2" applyFont="1" applyFill="1" applyBorder="1" applyAlignment="1">
      <alignment horizontal="center" vertical="center" wrapText="1"/>
    </xf>
    <xf numFmtId="0" fontId="17" fillId="9" borderId="3" xfId="2" applyFont="1" applyFill="1" applyBorder="1" applyAlignment="1">
      <alignment horizontal="left" vertical="center" wrapText="1"/>
    </xf>
    <xf numFmtId="0" fontId="13" fillId="9" borderId="3" xfId="2" applyFont="1" applyFill="1" applyBorder="1" applyAlignment="1">
      <alignment horizontal="center" vertical="center" wrapText="1"/>
    </xf>
    <xf numFmtId="0" fontId="13" fillId="9" borderId="3" xfId="2" applyFont="1" applyFill="1" applyBorder="1" applyAlignment="1">
      <alignment horizontal="left" vertical="center" wrapText="1"/>
    </xf>
    <xf numFmtId="0" fontId="13" fillId="9" borderId="3" xfId="2" applyFont="1" applyFill="1" applyBorder="1" applyAlignment="1">
      <alignment horizontal="left" vertical="top" wrapText="1"/>
    </xf>
    <xf numFmtId="10" fontId="13" fillId="9" borderId="3" xfId="2" applyNumberFormat="1" applyFont="1" applyFill="1" applyBorder="1" applyAlignment="1">
      <alignment horizontal="center" vertical="center" wrapText="1"/>
    </xf>
    <xf numFmtId="9" fontId="13" fillId="9" borderId="3" xfId="3" applyFont="1" applyFill="1" applyBorder="1" applyAlignment="1">
      <alignment horizontal="center" vertical="center" wrapText="1"/>
    </xf>
    <xf numFmtId="0" fontId="13" fillId="9" borderId="43" xfId="2" applyFont="1" applyFill="1" applyBorder="1" applyAlignment="1">
      <alignment horizontal="left" vertical="center" wrapText="1"/>
    </xf>
    <xf numFmtId="0" fontId="13" fillId="9" borderId="15" xfId="2" applyFont="1" applyFill="1" applyBorder="1" applyAlignment="1">
      <alignment horizontal="left" vertical="center" wrapText="1"/>
    </xf>
    <xf numFmtId="0" fontId="13" fillId="9" borderId="44" xfId="2" applyFont="1" applyFill="1" applyBorder="1" applyAlignment="1">
      <alignment horizontal="left" vertical="center" wrapText="1"/>
    </xf>
    <xf numFmtId="0" fontId="13" fillId="9" borderId="45" xfId="2" applyFont="1" applyFill="1" applyBorder="1" applyAlignment="1">
      <alignment horizontal="left" vertical="center" wrapText="1"/>
    </xf>
    <xf numFmtId="9" fontId="13" fillId="9" borderId="46" xfId="2" applyNumberFormat="1" applyFont="1" applyFill="1" applyBorder="1" applyAlignment="1">
      <alignment horizontal="center" vertical="center" wrapText="1"/>
    </xf>
    <xf numFmtId="10" fontId="13" fillId="9" borderId="44" xfId="3" applyNumberFormat="1" applyFont="1" applyFill="1" applyBorder="1" applyAlignment="1">
      <alignment horizontal="center" vertical="center" wrapText="1"/>
    </xf>
    <xf numFmtId="10" fontId="13" fillId="9" borderId="44" xfId="2" applyNumberFormat="1" applyFont="1" applyFill="1" applyBorder="1" applyAlignment="1">
      <alignment horizontal="center" vertical="center" wrapText="1"/>
    </xf>
    <xf numFmtId="0" fontId="13" fillId="9" borderId="45" xfId="2" applyFont="1" applyFill="1" applyBorder="1" applyAlignment="1">
      <alignment horizontal="justify" vertical="center" wrapText="1"/>
    </xf>
    <xf numFmtId="0" fontId="13" fillId="9" borderId="0" xfId="2" applyFont="1" applyFill="1" applyAlignment="1">
      <alignment horizontal="left" vertical="top" wrapText="1"/>
    </xf>
    <xf numFmtId="0" fontId="14" fillId="9" borderId="0" xfId="2" applyFont="1" applyFill="1" applyAlignment="1">
      <alignment horizontal="left" vertical="top" wrapText="1"/>
    </xf>
    <xf numFmtId="0" fontId="13" fillId="9" borderId="47" xfId="2" applyFont="1" applyFill="1" applyBorder="1" applyAlignment="1">
      <alignment horizontal="center" vertical="center" wrapText="1"/>
    </xf>
    <xf numFmtId="0" fontId="18" fillId="9" borderId="3" xfId="2" applyFont="1" applyFill="1" applyBorder="1" applyAlignment="1" applyProtection="1">
      <alignment horizontal="left" vertical="center" wrapText="1"/>
      <protection hidden="1"/>
    </xf>
    <xf numFmtId="9" fontId="18" fillId="9" borderId="3" xfId="2" applyNumberFormat="1" applyFont="1" applyFill="1" applyBorder="1" applyAlignment="1" applyProtection="1">
      <alignment horizontal="center" vertical="center" wrapText="1"/>
      <protection hidden="1"/>
    </xf>
    <xf numFmtId="0" fontId="18" fillId="9" borderId="3" xfId="2" applyFont="1" applyFill="1" applyBorder="1" applyAlignment="1" applyProtection="1">
      <alignment horizontal="center" vertical="center" wrapText="1"/>
      <protection hidden="1"/>
    </xf>
    <xf numFmtId="9" fontId="18" fillId="9" borderId="3" xfId="2" applyNumberFormat="1" applyFont="1" applyFill="1" applyBorder="1" applyAlignment="1">
      <alignment horizontal="center" vertical="center" wrapText="1"/>
    </xf>
    <xf numFmtId="9" fontId="18" fillId="9" borderId="3" xfId="3" applyFont="1" applyFill="1" applyBorder="1" applyAlignment="1">
      <alignment horizontal="center" vertical="center" wrapText="1"/>
    </xf>
    <xf numFmtId="9" fontId="13" fillId="9" borderId="3" xfId="2" applyNumberFormat="1" applyFont="1" applyFill="1" applyBorder="1" applyAlignment="1">
      <alignment horizontal="center" vertical="center" wrapText="1"/>
    </xf>
    <xf numFmtId="0" fontId="18" fillId="9" borderId="43" xfId="2" applyFont="1" applyFill="1" applyBorder="1" applyAlignment="1" applyProtection="1">
      <alignment horizontal="left" vertical="center" wrapText="1"/>
      <protection hidden="1"/>
    </xf>
    <xf numFmtId="0" fontId="18" fillId="9" borderId="15" xfId="2" applyFont="1" applyFill="1" applyBorder="1" applyAlignment="1" applyProtection="1">
      <alignment horizontal="left" vertical="center" wrapText="1"/>
      <protection hidden="1"/>
    </xf>
    <xf numFmtId="0" fontId="18" fillId="9" borderId="3" xfId="2" applyFont="1" applyFill="1" applyBorder="1" applyAlignment="1">
      <alignment horizontal="left" vertical="center" wrapText="1"/>
    </xf>
    <xf numFmtId="9" fontId="13" fillId="9" borderId="47" xfId="2" applyNumberFormat="1" applyFont="1" applyFill="1" applyBorder="1" applyAlignment="1">
      <alignment horizontal="center" vertical="center" wrapText="1"/>
    </xf>
    <xf numFmtId="10" fontId="13" fillId="9" borderId="3" xfId="3" applyNumberFormat="1" applyFont="1" applyFill="1" applyBorder="1" applyAlignment="1">
      <alignment horizontal="center" vertical="center" wrapText="1"/>
    </xf>
    <xf numFmtId="0" fontId="13" fillId="9" borderId="43" xfId="2" applyFont="1" applyFill="1" applyBorder="1" applyAlignment="1">
      <alignment horizontal="justify" vertical="center" wrapText="1"/>
    </xf>
    <xf numFmtId="10" fontId="18" fillId="9" borderId="3" xfId="2" applyNumberFormat="1" applyFont="1" applyFill="1" applyBorder="1" applyAlignment="1" applyProtection="1">
      <alignment horizontal="center" vertical="center" wrapText="1"/>
      <protection hidden="1"/>
    </xf>
    <xf numFmtId="0" fontId="17" fillId="9" borderId="43" xfId="2" applyFont="1" applyFill="1" applyBorder="1" applyAlignment="1" applyProtection="1">
      <alignment horizontal="left" vertical="center" wrapText="1"/>
      <protection hidden="1"/>
    </xf>
    <xf numFmtId="0" fontId="13" fillId="0" borderId="43" xfId="2" applyFont="1" applyBorder="1" applyAlignment="1">
      <alignment horizontal="justify" vertical="center" wrapText="1"/>
    </xf>
    <xf numFmtId="0" fontId="17" fillId="9" borderId="3" xfId="2" applyFont="1" applyFill="1" applyBorder="1" applyAlignment="1" applyProtection="1">
      <alignment horizontal="left" vertical="center" wrapText="1"/>
      <protection hidden="1"/>
    </xf>
    <xf numFmtId="0" fontId="17" fillId="9" borderId="15" xfId="2" applyFont="1" applyFill="1" applyBorder="1" applyAlignment="1" applyProtection="1">
      <alignment horizontal="left" vertical="center" wrapText="1"/>
      <protection hidden="1"/>
    </xf>
    <xf numFmtId="0" fontId="14" fillId="9" borderId="3" xfId="2" applyFont="1" applyFill="1" applyBorder="1" applyAlignment="1" applyProtection="1">
      <alignment horizontal="left" vertical="center" wrapText="1"/>
      <protection hidden="1"/>
    </xf>
    <xf numFmtId="0" fontId="14" fillId="9" borderId="3" xfId="2" applyFont="1" applyFill="1" applyBorder="1" applyAlignment="1" applyProtection="1">
      <alignment horizontal="center" vertical="center" wrapText="1"/>
      <protection hidden="1"/>
    </xf>
    <xf numFmtId="1" fontId="13" fillId="9" borderId="3" xfId="2" applyNumberFormat="1" applyFont="1" applyFill="1" applyBorder="1" applyAlignment="1">
      <alignment horizontal="center" vertical="center" wrapText="1"/>
    </xf>
    <xf numFmtId="0" fontId="14" fillId="9" borderId="43" xfId="2" applyFont="1" applyFill="1" applyBorder="1" applyAlignment="1" applyProtection="1">
      <alignment horizontal="left" vertical="center" wrapText="1"/>
      <protection hidden="1"/>
    </xf>
    <xf numFmtId="0" fontId="21" fillId="9" borderId="15" xfId="2" applyFont="1" applyFill="1" applyBorder="1" applyAlignment="1" applyProtection="1">
      <alignment horizontal="left" vertical="center" wrapText="1"/>
      <protection hidden="1"/>
    </xf>
    <xf numFmtId="0" fontId="14" fillId="9" borderId="3" xfId="2" applyFont="1" applyFill="1" applyBorder="1" applyAlignment="1">
      <alignment horizontal="left" vertical="center" wrapText="1"/>
    </xf>
    <xf numFmtId="0" fontId="21" fillId="9" borderId="43" xfId="2" applyFont="1" applyFill="1" applyBorder="1" applyAlignment="1" applyProtection="1">
      <alignment horizontal="left" vertical="center" wrapText="1"/>
      <protection hidden="1"/>
    </xf>
    <xf numFmtId="1" fontId="13" fillId="9" borderId="47" xfId="3" applyNumberFormat="1" applyFont="1" applyFill="1" applyBorder="1" applyAlignment="1">
      <alignment horizontal="center" vertical="center" wrapText="1"/>
    </xf>
    <xf numFmtId="1" fontId="13" fillId="9" borderId="3" xfId="3" applyNumberFormat="1" applyFont="1" applyFill="1" applyBorder="1" applyAlignment="1">
      <alignment horizontal="center" vertical="center" wrapText="1"/>
    </xf>
    <xf numFmtId="0" fontId="25" fillId="9" borderId="15" xfId="1" applyFont="1" applyFill="1" applyBorder="1" applyAlignment="1" applyProtection="1">
      <alignment horizontal="left" vertical="center" wrapText="1"/>
      <protection hidden="1"/>
    </xf>
    <xf numFmtId="1" fontId="13" fillId="0" borderId="47" xfId="3" applyNumberFormat="1" applyFont="1" applyFill="1" applyBorder="1" applyAlignment="1">
      <alignment horizontal="center" vertical="center" wrapText="1"/>
    </xf>
    <xf numFmtId="1" fontId="13" fillId="0" borderId="3" xfId="3" applyNumberFormat="1" applyFont="1" applyFill="1" applyBorder="1" applyAlignment="1">
      <alignment horizontal="center" vertical="center" wrapText="1"/>
    </xf>
    <xf numFmtId="10" fontId="13" fillId="0" borderId="3" xfId="2" applyNumberFormat="1" applyFont="1" applyBorder="1" applyAlignment="1">
      <alignment horizontal="center" vertical="center" wrapText="1"/>
    </xf>
    <xf numFmtId="1" fontId="13" fillId="0" borderId="36" xfId="3" applyNumberFormat="1" applyFont="1" applyFill="1" applyBorder="1" applyAlignment="1">
      <alignment horizontal="center" vertical="center" wrapText="1"/>
    </xf>
    <xf numFmtId="1" fontId="13" fillId="0" borderId="37" xfId="3" applyNumberFormat="1" applyFont="1" applyFill="1" applyBorder="1" applyAlignment="1">
      <alignment horizontal="center" vertical="center" wrapText="1"/>
    </xf>
    <xf numFmtId="10" fontId="13" fillId="0" borderId="37" xfId="2" applyNumberFormat="1" applyFont="1" applyBorder="1" applyAlignment="1">
      <alignment horizontal="center" vertical="center" wrapText="1"/>
    </xf>
    <xf numFmtId="0" fontId="13" fillId="0" borderId="40" xfId="2" applyFont="1" applyBorder="1" applyAlignment="1">
      <alignment horizontal="justify" vertical="center" wrapText="1"/>
    </xf>
    <xf numFmtId="0" fontId="26" fillId="10" borderId="51" xfId="2" applyFont="1" applyFill="1" applyBorder="1" applyAlignment="1">
      <alignment wrapText="1"/>
    </xf>
    <xf numFmtId="0" fontId="26" fillId="10" borderId="49" xfId="2" applyFont="1" applyFill="1" applyBorder="1" applyAlignment="1">
      <alignment wrapText="1"/>
    </xf>
    <xf numFmtId="0" fontId="26" fillId="10" borderId="52" xfId="2" applyFont="1" applyFill="1" applyBorder="1" applyAlignment="1">
      <alignment wrapText="1"/>
    </xf>
    <xf numFmtId="10" fontId="26" fillId="10" borderId="53" xfId="3" applyNumberFormat="1" applyFont="1" applyFill="1" applyBorder="1" applyAlignment="1">
      <alignment horizontal="center" wrapText="1"/>
    </xf>
    <xf numFmtId="0" fontId="27" fillId="10" borderId="29" xfId="2" applyFont="1" applyFill="1" applyBorder="1" applyAlignment="1">
      <alignment horizontal="justify" vertical="center" wrapText="1"/>
    </xf>
    <xf numFmtId="0" fontId="26" fillId="0" borderId="0" xfId="2" applyFont="1" applyAlignment="1">
      <alignment wrapText="1"/>
    </xf>
    <xf numFmtId="0" fontId="28" fillId="0" borderId="0" xfId="2" applyFont="1" applyAlignment="1">
      <alignment wrapText="1"/>
    </xf>
    <xf numFmtId="0" fontId="29" fillId="0" borderId="5" xfId="2" applyFont="1" applyBorder="1" applyAlignment="1">
      <alignment horizontal="center" vertical="center" wrapText="1"/>
    </xf>
    <xf numFmtId="0" fontId="29" fillId="0" borderId="5" xfId="2" applyFont="1" applyBorder="1" applyAlignment="1">
      <alignment horizontal="left" vertical="center" wrapText="1"/>
    </xf>
    <xf numFmtId="0" fontId="29" fillId="0" borderId="3" xfId="2" applyFont="1" applyBorder="1" applyAlignment="1">
      <alignment horizontal="center" vertical="center" wrapText="1"/>
    </xf>
    <xf numFmtId="9" fontId="29" fillId="0" borderId="5" xfId="2" applyNumberFormat="1" applyFont="1" applyBorder="1" applyAlignment="1">
      <alignment horizontal="left" vertical="center" wrapText="1"/>
    </xf>
    <xf numFmtId="0" fontId="29" fillId="0" borderId="4" xfId="2" applyFont="1" applyBorder="1" applyAlignment="1">
      <alignment horizontal="center" vertical="center" wrapText="1"/>
    </xf>
    <xf numFmtId="9" fontId="29" fillId="0" borderId="4" xfId="3" applyFont="1" applyBorder="1" applyAlignment="1">
      <alignment horizontal="center" vertical="center" wrapText="1"/>
    </xf>
    <xf numFmtId="9" fontId="29" fillId="0" borderId="6" xfId="3" applyFont="1" applyBorder="1" applyAlignment="1">
      <alignment horizontal="center" vertical="center" wrapText="1"/>
    </xf>
    <xf numFmtId="0" fontId="29" fillId="0" borderId="45" xfId="2" applyFont="1" applyBorder="1" applyAlignment="1">
      <alignment horizontal="left" vertical="center" wrapText="1"/>
    </xf>
    <xf numFmtId="0" fontId="29" fillId="0" borderId="12" xfId="2" applyFont="1" applyBorder="1" applyAlignment="1">
      <alignment horizontal="left" vertical="center" wrapText="1"/>
    </xf>
    <xf numFmtId="0" fontId="29" fillId="0" borderId="10" xfId="2" applyFont="1" applyBorder="1" applyAlignment="1">
      <alignment horizontal="left" vertical="center" wrapText="1"/>
    </xf>
    <xf numFmtId="0" fontId="29" fillId="0" borderId="34" xfId="2" applyFont="1" applyBorder="1" applyAlignment="1">
      <alignment horizontal="left" vertical="center" wrapText="1"/>
    </xf>
    <xf numFmtId="9" fontId="29" fillId="0" borderId="46" xfId="2" applyNumberFormat="1" applyFont="1" applyBorder="1" applyAlignment="1">
      <alignment horizontal="center" vertical="center" wrapText="1"/>
    </xf>
    <xf numFmtId="9" fontId="29" fillId="0" borderId="44" xfId="2" applyNumberFormat="1" applyFont="1" applyBorder="1" applyAlignment="1">
      <alignment horizontal="center" vertical="center" wrapText="1"/>
    </xf>
    <xf numFmtId="10" fontId="29" fillId="9" borderId="44" xfId="2" applyNumberFormat="1" applyFont="1" applyFill="1" applyBorder="1" applyAlignment="1">
      <alignment horizontal="center" vertical="center" wrapText="1"/>
    </xf>
    <xf numFmtId="0" fontId="29" fillId="0" borderId="45" xfId="2" applyFont="1" applyBorder="1" applyAlignment="1">
      <alignment horizontal="justify" vertical="center" wrapText="1"/>
    </xf>
    <xf numFmtId="0" fontId="29" fillId="0" borderId="0" xfId="2" applyFont="1" applyAlignment="1">
      <alignment wrapText="1"/>
    </xf>
    <xf numFmtId="0" fontId="30" fillId="0" borderId="0" xfId="2" applyFont="1" applyAlignment="1">
      <alignment wrapText="1"/>
    </xf>
    <xf numFmtId="0" fontId="29" fillId="0" borderId="3" xfId="2" applyFont="1" applyBorder="1" applyAlignment="1">
      <alignment horizontal="left" vertical="center" wrapText="1"/>
    </xf>
    <xf numFmtId="9" fontId="29" fillId="0" borderId="4" xfId="3" applyFont="1" applyFill="1" applyBorder="1" applyAlignment="1">
      <alignment horizontal="center" vertical="center" wrapText="1"/>
    </xf>
    <xf numFmtId="9" fontId="29" fillId="0" borderId="6" xfId="3" applyFont="1" applyFill="1" applyBorder="1" applyAlignment="1">
      <alignment horizontal="center" vertical="center" wrapText="1"/>
    </xf>
    <xf numFmtId="0" fontId="29" fillId="0" borderId="43" xfId="2" applyFont="1" applyBorder="1" applyAlignment="1">
      <alignment horizontal="left" vertical="center" wrapText="1"/>
    </xf>
    <xf numFmtId="0" fontId="29" fillId="0" borderId="15" xfId="2" applyFont="1" applyBorder="1" applyAlignment="1">
      <alignment horizontal="left" vertical="center" wrapText="1"/>
    </xf>
    <xf numFmtId="9" fontId="29" fillId="0" borderId="47" xfId="2" applyNumberFormat="1" applyFont="1" applyBorder="1" applyAlignment="1">
      <alignment horizontal="center" vertical="center" wrapText="1"/>
    </xf>
    <xf numFmtId="10" fontId="29" fillId="9" borderId="3" xfId="3" applyNumberFormat="1" applyFont="1" applyFill="1" applyBorder="1" applyAlignment="1">
      <alignment horizontal="center" vertical="center" wrapText="1"/>
    </xf>
    <xf numFmtId="10" fontId="29" fillId="0" borderId="3" xfId="2" applyNumberFormat="1" applyFont="1" applyBorder="1" applyAlignment="1">
      <alignment horizontal="center" vertical="center" wrapText="1"/>
    </xf>
    <xf numFmtId="0" fontId="29" fillId="0" borderId="43" xfId="2" applyFont="1" applyBorder="1" applyAlignment="1">
      <alignment horizontal="justify" vertical="center" wrapText="1"/>
    </xf>
    <xf numFmtId="0" fontId="31" fillId="0" borderId="0" xfId="2" applyFont="1" applyAlignment="1">
      <alignment wrapText="1"/>
    </xf>
    <xf numFmtId="0" fontId="29" fillId="0" borderId="41" xfId="2" applyFont="1" applyBorder="1" applyAlignment="1">
      <alignment horizontal="left" vertical="center" wrapText="1"/>
    </xf>
    <xf numFmtId="10" fontId="29" fillId="9" borderId="3" xfId="2" applyNumberFormat="1" applyFont="1" applyFill="1" applyBorder="1" applyAlignment="1">
      <alignment horizontal="center" vertical="center" wrapText="1"/>
    </xf>
    <xf numFmtId="9" fontId="29" fillId="0" borderId="3" xfId="2" applyNumberFormat="1" applyFont="1" applyBorder="1" applyAlignment="1">
      <alignment horizontal="center" vertical="center" wrapText="1"/>
    </xf>
    <xf numFmtId="0" fontId="29" fillId="0" borderId="40" xfId="2" applyFont="1" applyBorder="1" applyAlignment="1">
      <alignment horizontal="left" vertical="center" wrapText="1"/>
    </xf>
    <xf numFmtId="9" fontId="29" fillId="0" borderId="36" xfId="2" applyNumberFormat="1" applyFont="1" applyBorder="1" applyAlignment="1">
      <alignment horizontal="center" vertical="center" wrapText="1"/>
    </xf>
    <xf numFmtId="10" fontId="29" fillId="0" borderId="37" xfId="2" applyNumberFormat="1" applyFont="1" applyBorder="1" applyAlignment="1">
      <alignment horizontal="center" vertical="center" wrapText="1"/>
    </xf>
    <xf numFmtId="10" fontId="29" fillId="9" borderId="37" xfId="2" applyNumberFormat="1" applyFont="1" applyFill="1" applyBorder="1" applyAlignment="1">
      <alignment horizontal="center" vertical="center" wrapText="1"/>
    </xf>
    <xf numFmtId="0" fontId="29" fillId="0" borderId="40" xfId="2" applyFont="1" applyBorder="1" applyAlignment="1">
      <alignment horizontal="justify" vertical="center" wrapText="1"/>
    </xf>
    <xf numFmtId="0" fontId="32" fillId="10" borderId="51" xfId="2" applyFont="1" applyFill="1" applyBorder="1" applyAlignment="1">
      <alignment wrapText="1"/>
    </xf>
    <xf numFmtId="0" fontId="32" fillId="10" borderId="49" xfId="2" applyFont="1" applyFill="1" applyBorder="1" applyAlignment="1">
      <alignment wrapText="1"/>
    </xf>
    <xf numFmtId="0" fontId="32" fillId="10" borderId="52" xfId="2" applyFont="1" applyFill="1" applyBorder="1" applyAlignment="1">
      <alignment wrapText="1"/>
    </xf>
    <xf numFmtId="10" fontId="32" fillId="10" borderId="38" xfId="3" applyNumberFormat="1" applyFont="1" applyFill="1" applyBorder="1" applyAlignment="1">
      <alignment horizontal="center" wrapText="1"/>
    </xf>
    <xf numFmtId="0" fontId="33" fillId="10" borderId="56" xfId="2" applyFont="1" applyFill="1" applyBorder="1" applyAlignment="1">
      <alignment horizontal="justify" vertical="center" wrapText="1"/>
    </xf>
    <xf numFmtId="0" fontId="32" fillId="0" borderId="26" xfId="2" applyFont="1" applyBorder="1" applyAlignment="1">
      <alignment wrapText="1"/>
    </xf>
    <xf numFmtId="0" fontId="34" fillId="0" borderId="16" xfId="2" applyFont="1" applyBorder="1" applyAlignment="1">
      <alignment wrapText="1"/>
    </xf>
    <xf numFmtId="0" fontId="34" fillId="0" borderId="20" xfId="2" applyFont="1" applyBorder="1" applyAlignment="1">
      <alignment wrapText="1"/>
    </xf>
    <xf numFmtId="0" fontId="34" fillId="0" borderId="22" xfId="2" applyFont="1" applyBorder="1" applyAlignment="1">
      <alignment wrapText="1"/>
    </xf>
    <xf numFmtId="10" fontId="34" fillId="14" borderId="49" xfId="3" applyNumberFormat="1" applyFont="1" applyFill="1" applyBorder="1" applyAlignment="1">
      <alignment horizontal="center" vertical="center" wrapText="1"/>
    </xf>
    <xf numFmtId="0" fontId="35" fillId="14" borderId="57" xfId="2" applyFont="1" applyFill="1" applyBorder="1" applyAlignment="1">
      <alignment horizontal="justify" vertical="center" wrapText="1"/>
    </xf>
    <xf numFmtId="0" fontId="34" fillId="0" borderId="26" xfId="2" applyFont="1" applyBorder="1" applyAlignment="1">
      <alignment vertical="center" wrapText="1"/>
    </xf>
    <xf numFmtId="2" fontId="13" fillId="0" borderId="0" xfId="2" applyNumberFormat="1" applyFont="1" applyAlignment="1">
      <alignment wrapText="1"/>
    </xf>
    <xf numFmtId="0" fontId="14" fillId="0" borderId="0" xfId="2" applyFont="1" applyAlignment="1">
      <alignment horizontal="justify" vertical="center" wrapText="1"/>
    </xf>
    <xf numFmtId="49" fontId="6" fillId="0" borderId="3" xfId="0" applyNumberFormat="1" applyFont="1" applyBorder="1" applyAlignment="1">
      <alignment horizontal="justify" wrapText="1"/>
    </xf>
    <xf numFmtId="0" fontId="3" fillId="0" borderId="3" xfId="0" applyFont="1" applyBorder="1" applyAlignment="1">
      <alignment horizontal="left" vertical="top" wrapText="1"/>
    </xf>
    <xf numFmtId="0" fontId="6" fillId="0" borderId="3" xfId="0" applyFont="1" applyBorder="1" applyAlignment="1">
      <alignment horizontal="left" vertical="top" wrapText="1"/>
    </xf>
    <xf numFmtId="49" fontId="6" fillId="0" borderId="3" xfId="0" applyNumberFormat="1" applyFont="1" applyBorder="1" applyAlignment="1">
      <alignment horizontal="center" vertical="top" shrinkToFit="1"/>
    </xf>
    <xf numFmtId="0" fontId="7" fillId="6" borderId="3" xfId="0" applyFont="1" applyFill="1" applyBorder="1" applyAlignment="1">
      <alignment horizontal="left" vertical="top" wrapText="1" indent="17"/>
    </xf>
    <xf numFmtId="49" fontId="4" fillId="4" borderId="3" xfId="0" applyNumberFormat="1" applyFont="1" applyFill="1" applyBorder="1" applyAlignment="1">
      <alignment horizontal="center" vertical="top" shrinkToFit="1"/>
    </xf>
    <xf numFmtId="0" fontId="3" fillId="0" borderId="3" xfId="0" applyFont="1" applyBorder="1" applyAlignment="1">
      <alignment horizontal="left" vertical="top" wrapText="1" indent="1"/>
    </xf>
    <xf numFmtId="0" fontId="3" fillId="3" borderId="3"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5" borderId="3" xfId="0" applyFont="1" applyFill="1" applyBorder="1" applyAlignment="1">
      <alignment horizontal="left" vertical="top" wrapText="1"/>
    </xf>
    <xf numFmtId="0" fontId="6" fillId="0" borderId="3" xfId="0" applyFont="1" applyBorder="1" applyAlignment="1">
      <alignment horizontal="left" vertical="justify" wrapText="1"/>
    </xf>
    <xf numFmtId="0" fontId="9" fillId="0" borderId="2" xfId="0" applyFont="1" applyBorder="1" applyAlignment="1">
      <alignment horizontal="center" vertical="top" wrapText="1"/>
    </xf>
    <xf numFmtId="0" fontId="9" fillId="0" borderId="1" xfId="0" applyFont="1" applyBorder="1" applyAlignment="1">
      <alignment horizontal="center" vertical="top" wrapText="1"/>
    </xf>
    <xf numFmtId="0" fontId="3" fillId="0" borderId="3" xfId="0" applyFont="1" applyBorder="1" applyAlignment="1">
      <alignment horizontal="left" vertical="center" wrapText="1" indent="15"/>
    </xf>
    <xf numFmtId="1" fontId="4" fillId="4" borderId="3" xfId="0" applyNumberFormat="1" applyFont="1" applyFill="1" applyBorder="1" applyAlignment="1">
      <alignment horizontal="center" vertical="top" shrinkToFit="1"/>
    </xf>
    <xf numFmtId="0" fontId="6" fillId="0" borderId="3" xfId="0" applyFont="1" applyBorder="1" applyAlignment="1">
      <alignment horizontal="center" vertical="justify" wrapText="1"/>
    </xf>
    <xf numFmtId="0" fontId="4" fillId="7" borderId="4" xfId="0" applyFont="1" applyFill="1" applyBorder="1" applyAlignment="1">
      <alignment horizontal="center" vertical="justify" wrapText="1"/>
    </xf>
    <xf numFmtId="0" fontId="4" fillId="7" borderId="5" xfId="0" applyFont="1" applyFill="1" applyBorder="1" applyAlignment="1">
      <alignment horizontal="center" vertical="justify" wrapText="1"/>
    </xf>
    <xf numFmtId="0" fontId="34" fillId="14" borderId="48" xfId="2" applyFont="1" applyFill="1" applyBorder="1" applyAlignment="1">
      <alignment horizontal="center" wrapText="1"/>
    </xf>
    <xf numFmtId="0" fontId="34" fillId="14" borderId="49" xfId="2" applyFont="1" applyFill="1" applyBorder="1" applyAlignment="1">
      <alignment horizontal="center" wrapText="1"/>
    </xf>
    <xf numFmtId="0" fontId="34" fillId="14" borderId="50" xfId="2" applyFont="1" applyFill="1" applyBorder="1" applyAlignment="1">
      <alignment horizontal="center" wrapText="1"/>
    </xf>
    <xf numFmtId="0" fontId="35" fillId="14" borderId="48" xfId="2" applyFont="1" applyFill="1" applyBorder="1" applyAlignment="1">
      <alignment horizontal="center" vertical="center" wrapText="1"/>
    </xf>
    <xf numFmtId="0" fontId="35" fillId="14" borderId="50" xfId="2" applyFont="1" applyFill="1" applyBorder="1" applyAlignment="1">
      <alignment horizontal="center" vertical="center" wrapText="1"/>
    </xf>
    <xf numFmtId="0" fontId="11" fillId="12" borderId="16" xfId="2" applyFont="1" applyFill="1" applyBorder="1" applyAlignment="1">
      <alignment horizontal="center" vertical="center" wrapText="1"/>
    </xf>
    <xf numFmtId="0" fontId="11" fillId="12" borderId="20" xfId="2" applyFont="1" applyFill="1" applyBorder="1" applyAlignment="1">
      <alignment horizontal="center" vertical="center" wrapText="1"/>
    </xf>
    <xf numFmtId="0" fontId="11" fillId="12" borderId="22" xfId="2" applyFont="1" applyFill="1" applyBorder="1" applyAlignment="1">
      <alignment horizontal="center" vertical="center" wrapText="1"/>
    </xf>
    <xf numFmtId="0" fontId="11" fillId="12" borderId="26" xfId="2" applyFont="1" applyFill="1" applyBorder="1" applyAlignment="1">
      <alignment horizontal="center" vertical="center" wrapText="1"/>
    </xf>
    <xf numFmtId="0" fontId="11" fillId="12" borderId="0" xfId="2" applyFont="1" applyFill="1" applyAlignment="1">
      <alignment horizontal="center" vertical="center" wrapText="1"/>
    </xf>
    <xf numFmtId="0" fontId="11" fillId="12" borderId="30" xfId="2" applyFont="1" applyFill="1" applyBorder="1" applyAlignment="1">
      <alignment horizontal="center" vertical="center" wrapText="1"/>
    </xf>
    <xf numFmtId="0" fontId="11" fillId="12" borderId="33" xfId="2" applyFont="1" applyFill="1" applyBorder="1" applyAlignment="1">
      <alignment horizontal="center" vertical="center" wrapText="1"/>
    </xf>
    <xf numFmtId="0" fontId="11" fillId="12" borderId="11" xfId="2" applyFont="1" applyFill="1" applyBorder="1" applyAlignment="1">
      <alignment horizontal="center" vertical="center" wrapText="1"/>
    </xf>
    <xf numFmtId="0" fontId="11" fillId="12" borderId="35" xfId="2" applyFont="1" applyFill="1" applyBorder="1" applyAlignment="1">
      <alignment horizontal="center" vertical="center" wrapText="1"/>
    </xf>
    <xf numFmtId="0" fontId="11" fillId="13" borderId="23" xfId="2" applyFont="1" applyFill="1" applyBorder="1" applyAlignment="1">
      <alignment horizontal="center" vertical="center" wrapText="1"/>
    </xf>
    <xf numFmtId="0" fontId="11" fillId="13" borderId="24" xfId="2" applyFont="1" applyFill="1" applyBorder="1" applyAlignment="1">
      <alignment horizontal="center" vertical="center" wrapText="1"/>
    </xf>
    <xf numFmtId="0" fontId="11" fillId="13" borderId="25" xfId="2" applyFont="1" applyFill="1" applyBorder="1" applyAlignment="1">
      <alignment horizontal="center" vertical="center" wrapText="1"/>
    </xf>
    <xf numFmtId="0" fontId="11" fillId="13" borderId="31" xfId="2" applyFont="1" applyFill="1" applyBorder="1" applyAlignment="1">
      <alignment horizontal="center" vertical="center" wrapText="1"/>
    </xf>
    <xf numFmtId="0" fontId="11" fillId="13" borderId="7" xfId="2" applyFont="1" applyFill="1" applyBorder="1" applyAlignment="1">
      <alignment horizontal="center" vertical="center" wrapText="1"/>
    </xf>
    <xf numFmtId="0" fontId="11" fillId="13" borderId="32" xfId="2" applyFont="1" applyFill="1" applyBorder="1" applyAlignment="1">
      <alignment horizontal="center" vertical="center" wrapText="1"/>
    </xf>
    <xf numFmtId="0" fontId="11" fillId="13" borderId="33" xfId="2" applyFont="1" applyFill="1" applyBorder="1" applyAlignment="1">
      <alignment horizontal="center" vertical="center" wrapText="1"/>
    </xf>
    <xf numFmtId="0" fontId="11" fillId="13" borderId="11" xfId="2" applyFont="1" applyFill="1" applyBorder="1" applyAlignment="1">
      <alignment horizontal="center" vertical="center" wrapText="1"/>
    </xf>
    <xf numFmtId="0" fontId="11" fillId="13" borderId="35" xfId="2" applyFont="1" applyFill="1" applyBorder="1" applyAlignment="1">
      <alignment horizontal="center" vertical="center" wrapText="1"/>
    </xf>
    <xf numFmtId="0" fontId="26" fillId="10" borderId="48" xfId="2" applyFont="1" applyFill="1" applyBorder="1" applyAlignment="1">
      <alignment horizontal="center" vertical="center"/>
    </xf>
    <xf numFmtId="0" fontId="26" fillId="10" borderId="49" xfId="2" applyFont="1" applyFill="1" applyBorder="1" applyAlignment="1">
      <alignment horizontal="center" vertical="center"/>
    </xf>
    <xf numFmtId="0" fontId="26" fillId="10" borderId="50" xfId="2" applyFont="1" applyFill="1" applyBorder="1" applyAlignment="1">
      <alignment horizontal="center" vertical="center"/>
    </xf>
    <xf numFmtId="0" fontId="27" fillId="10" borderId="28" xfId="2" applyFont="1" applyFill="1" applyBorder="1" applyAlignment="1">
      <alignment horizontal="center" wrapText="1"/>
    </xf>
    <xf numFmtId="0" fontId="32" fillId="10" borderId="48" xfId="2" applyFont="1" applyFill="1" applyBorder="1" applyAlignment="1">
      <alignment horizontal="center" vertical="center"/>
    </xf>
    <xf numFmtId="0" fontId="32" fillId="10" borderId="49" xfId="2" applyFont="1" applyFill="1" applyBorder="1" applyAlignment="1">
      <alignment horizontal="center" vertical="center"/>
    </xf>
    <xf numFmtId="0" fontId="32" fillId="10" borderId="50" xfId="2" applyFont="1" applyFill="1" applyBorder="1" applyAlignment="1">
      <alignment horizontal="center" vertical="center"/>
    </xf>
    <xf numFmtId="0" fontId="33" fillId="10" borderId="54" xfId="2" applyFont="1" applyFill="1" applyBorder="1" applyAlignment="1">
      <alignment horizontal="center" wrapText="1"/>
    </xf>
    <xf numFmtId="0" fontId="33" fillId="10" borderId="55" xfId="2" applyFont="1" applyFill="1" applyBorder="1" applyAlignment="1">
      <alignment horizontal="center" wrapText="1"/>
    </xf>
    <xf numFmtId="0" fontId="13" fillId="0" borderId="13"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13" xfId="2" applyFont="1" applyBorder="1" applyAlignment="1">
      <alignment horizontal="left" vertical="center" wrapText="1"/>
    </xf>
    <xf numFmtId="0" fontId="13" fillId="0" borderId="14" xfId="2" applyFont="1" applyBorder="1" applyAlignment="1">
      <alignment horizontal="left" vertical="center" wrapText="1"/>
    </xf>
    <xf numFmtId="0" fontId="13" fillId="0" borderId="15" xfId="2" applyFont="1" applyBorder="1" applyAlignment="1">
      <alignment horizontal="left" vertical="center" wrapText="1"/>
    </xf>
    <xf numFmtId="0" fontId="11" fillId="10" borderId="16" xfId="2" applyFont="1" applyFill="1" applyBorder="1" applyAlignment="1">
      <alignment horizontal="center" vertical="center" wrapText="1"/>
    </xf>
    <xf numFmtId="0" fontId="11" fillId="10" borderId="17" xfId="2" applyFont="1" applyFill="1" applyBorder="1" applyAlignment="1">
      <alignment horizontal="center" vertical="center" wrapText="1"/>
    </xf>
    <xf numFmtId="0" fontId="11" fillId="10" borderId="26" xfId="2" applyFont="1" applyFill="1" applyBorder="1" applyAlignment="1">
      <alignment horizontal="center" vertical="center" wrapText="1"/>
    </xf>
    <xf numFmtId="0" fontId="11" fillId="10" borderId="27" xfId="2" applyFont="1" applyFill="1" applyBorder="1" applyAlignment="1">
      <alignment horizontal="center" vertical="center" wrapText="1"/>
    </xf>
    <xf numFmtId="0" fontId="11" fillId="10" borderId="33" xfId="2" applyFont="1" applyFill="1" applyBorder="1" applyAlignment="1">
      <alignment horizontal="center" vertical="center" wrapText="1"/>
    </xf>
    <xf numFmtId="0" fontId="11" fillId="10" borderId="12" xfId="2" applyFont="1" applyFill="1" applyBorder="1" applyAlignment="1">
      <alignment horizontal="center" vertical="center" wrapText="1"/>
    </xf>
    <xf numFmtId="0" fontId="11" fillId="10" borderId="18" xfId="2" applyFont="1" applyFill="1" applyBorder="1" applyAlignment="1">
      <alignment horizontal="center" vertical="center" wrapText="1"/>
    </xf>
    <xf numFmtId="0" fontId="11" fillId="10" borderId="28" xfId="2" applyFont="1" applyFill="1" applyBorder="1" applyAlignment="1">
      <alignment horizontal="center" vertical="center" wrapText="1"/>
    </xf>
    <xf numFmtId="0" fontId="11" fillId="10" borderId="38" xfId="2" applyFont="1" applyFill="1" applyBorder="1" applyAlignment="1">
      <alignment horizontal="center" vertical="center" wrapText="1"/>
    </xf>
    <xf numFmtId="0" fontId="11" fillId="10" borderId="19" xfId="2" applyFont="1" applyFill="1" applyBorder="1" applyAlignment="1">
      <alignment horizontal="center" vertical="center" wrapText="1"/>
    </xf>
    <xf numFmtId="0" fontId="11" fillId="10" borderId="20" xfId="2" applyFont="1" applyFill="1" applyBorder="1" applyAlignment="1">
      <alignment horizontal="center" vertical="center" wrapText="1"/>
    </xf>
    <xf numFmtId="0" fontId="11" fillId="10" borderId="9" xfId="2" applyFont="1" applyFill="1" applyBorder="1" applyAlignment="1">
      <alignment horizontal="center" vertical="center" wrapText="1"/>
    </xf>
    <xf numFmtId="0" fontId="11" fillId="10" borderId="0" xfId="2" applyFont="1" applyFill="1" applyAlignment="1">
      <alignment horizontal="center" vertical="center" wrapText="1"/>
    </xf>
    <xf numFmtId="0" fontId="11" fillId="10" borderId="10" xfId="2" applyFont="1" applyFill="1" applyBorder="1" applyAlignment="1">
      <alignment horizontal="center" vertical="center" wrapText="1"/>
    </xf>
    <xf numFmtId="0" fontId="11" fillId="10" borderId="11" xfId="2" applyFont="1" applyFill="1" applyBorder="1" applyAlignment="1">
      <alignment horizontal="center" vertical="center" wrapText="1"/>
    </xf>
    <xf numFmtId="0" fontId="11" fillId="11" borderId="18" xfId="2" applyFont="1" applyFill="1" applyBorder="1" applyAlignment="1">
      <alignment horizontal="center" vertical="center" wrapText="1"/>
    </xf>
    <xf numFmtId="0" fontId="11" fillId="11" borderId="21" xfId="2" applyFont="1" applyFill="1" applyBorder="1" applyAlignment="1">
      <alignment horizontal="center" vertical="center" wrapText="1"/>
    </xf>
    <xf numFmtId="0" fontId="11" fillId="11" borderId="28" xfId="2" applyFont="1" applyFill="1" applyBorder="1" applyAlignment="1">
      <alignment horizontal="center" vertical="center" wrapText="1"/>
    </xf>
    <xf numFmtId="0" fontId="11" fillId="11" borderId="29" xfId="2" applyFont="1" applyFill="1" applyBorder="1" applyAlignment="1">
      <alignment horizontal="center" vertical="center" wrapText="1"/>
    </xf>
    <xf numFmtId="0" fontId="11" fillId="11" borderId="5" xfId="2" applyFont="1" applyFill="1" applyBorder="1" applyAlignment="1">
      <alignment horizontal="center" vertical="center" wrapText="1"/>
    </xf>
    <xf numFmtId="0" fontId="11" fillId="11" borderId="34" xfId="2" applyFont="1" applyFill="1" applyBorder="1" applyAlignment="1">
      <alignment horizontal="center" vertical="center" wrapText="1"/>
    </xf>
    <xf numFmtId="0" fontId="13" fillId="0" borderId="0" xfId="2" applyFont="1" applyAlignment="1">
      <alignment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0" xfId="2" applyFont="1" applyAlignment="1">
      <alignment horizontal="center" vertical="center" wrapText="1"/>
    </xf>
    <xf numFmtId="0" fontId="11" fillId="10" borderId="3" xfId="2" applyFont="1" applyFill="1" applyBorder="1" applyAlignment="1">
      <alignment horizontal="center" vertical="center" wrapText="1"/>
    </xf>
    <xf numFmtId="0" fontId="13" fillId="0" borderId="3" xfId="2" applyFont="1" applyBorder="1" applyAlignment="1">
      <alignment horizontal="center" vertical="center" wrapText="1"/>
    </xf>
    <xf numFmtId="0" fontId="11" fillId="10" borderId="13" xfId="2" applyFont="1" applyFill="1" applyBorder="1" applyAlignment="1">
      <alignment horizontal="center" vertical="center" wrapText="1"/>
    </xf>
    <xf numFmtId="0" fontId="11" fillId="10" borderId="14" xfId="2" applyFont="1" applyFill="1" applyBorder="1" applyAlignment="1">
      <alignment horizontal="center" vertical="center" wrapText="1"/>
    </xf>
    <xf numFmtId="0" fontId="11" fillId="10" borderId="15" xfId="2" applyFont="1" applyFill="1" applyBorder="1" applyAlignment="1">
      <alignment horizontal="center" vertical="center" wrapText="1"/>
    </xf>
    <xf numFmtId="0" fontId="11" fillId="10" borderId="13" xfId="2" applyFont="1" applyFill="1" applyBorder="1" applyAlignment="1">
      <alignment horizontal="center" wrapText="1"/>
    </xf>
    <xf numFmtId="0" fontId="11" fillId="10" borderId="15" xfId="2" applyFont="1" applyFill="1" applyBorder="1" applyAlignment="1">
      <alignment horizontal="center" wrapText="1"/>
    </xf>
    <xf numFmtId="0" fontId="11" fillId="10" borderId="14" xfId="2" applyFont="1" applyFill="1" applyBorder="1" applyAlignment="1">
      <alignment horizontal="center" wrapText="1"/>
    </xf>
    <xf numFmtId="0" fontId="13" fillId="0" borderId="13" xfId="2" applyFont="1" applyBorder="1" applyAlignment="1">
      <alignment horizontal="center" wrapText="1"/>
    </xf>
    <xf numFmtId="0" fontId="13" fillId="0" borderId="15" xfId="2" applyFont="1" applyBorder="1" applyAlignment="1">
      <alignment horizontal="center" wrapText="1"/>
    </xf>
    <xf numFmtId="0" fontId="13" fillId="0" borderId="13" xfId="2" applyFont="1" applyBorder="1" applyAlignment="1">
      <alignment horizontal="left" wrapText="1"/>
    </xf>
    <xf numFmtId="0" fontId="13" fillId="0" borderId="14" xfId="2" applyFont="1" applyBorder="1" applyAlignment="1">
      <alignment horizontal="left" wrapText="1"/>
    </xf>
    <xf numFmtId="0" fontId="13" fillId="0" borderId="15" xfId="2" applyFont="1" applyBorder="1" applyAlignment="1">
      <alignment horizontal="left" wrapText="1"/>
    </xf>
    <xf numFmtId="0" fontId="13" fillId="0" borderId="0" xfId="2" applyFont="1" applyAlignment="1">
      <alignment horizontal="justify" vertical="center" wrapText="1"/>
    </xf>
    <xf numFmtId="0" fontId="11" fillId="9" borderId="6" xfId="2" applyFont="1" applyFill="1" applyBorder="1" applyAlignment="1">
      <alignment horizontal="center" vertical="center" wrapText="1"/>
    </xf>
    <xf numFmtId="0" fontId="11" fillId="9" borderId="7" xfId="2" applyFont="1" applyFill="1" applyBorder="1" applyAlignment="1">
      <alignment horizontal="center" vertical="center" wrapText="1"/>
    </xf>
    <xf numFmtId="0" fontId="11" fillId="9" borderId="8" xfId="2" applyFont="1" applyFill="1" applyBorder="1" applyAlignment="1">
      <alignment horizontal="center" vertical="center" wrapText="1"/>
    </xf>
    <xf numFmtId="0" fontId="11" fillId="9" borderId="10" xfId="2" applyFont="1" applyFill="1" applyBorder="1" applyAlignment="1">
      <alignment horizontal="center" vertical="center" wrapText="1"/>
    </xf>
    <xf numFmtId="0" fontId="11" fillId="9" borderId="11" xfId="2" applyFont="1" applyFill="1" applyBorder="1" applyAlignment="1">
      <alignment horizontal="center" vertical="center" wrapText="1"/>
    </xf>
    <xf numFmtId="0" fontId="11" fillId="9" borderId="12" xfId="2" applyFont="1" applyFill="1" applyBorder="1" applyAlignment="1">
      <alignment horizontal="center" vertical="center" wrapText="1"/>
    </xf>
    <xf numFmtId="0" fontId="11" fillId="9" borderId="6" xfId="2" applyFont="1" applyFill="1" applyBorder="1" applyAlignment="1">
      <alignment horizontal="left" vertical="center" wrapText="1"/>
    </xf>
    <xf numFmtId="0" fontId="11" fillId="9" borderId="7" xfId="2" applyFont="1" applyFill="1" applyBorder="1" applyAlignment="1">
      <alignment horizontal="left" vertical="center" wrapText="1"/>
    </xf>
    <xf numFmtId="0" fontId="11" fillId="9" borderId="8" xfId="2" applyFont="1" applyFill="1" applyBorder="1" applyAlignment="1">
      <alignment horizontal="left" vertical="center" wrapText="1"/>
    </xf>
    <xf numFmtId="0" fontId="11" fillId="9" borderId="10" xfId="2" applyFont="1" applyFill="1" applyBorder="1" applyAlignment="1">
      <alignment horizontal="left" vertical="center" wrapText="1"/>
    </xf>
    <xf numFmtId="0" fontId="11" fillId="9" borderId="11" xfId="2" applyFont="1" applyFill="1" applyBorder="1" applyAlignment="1">
      <alignment horizontal="left" vertical="center" wrapText="1"/>
    </xf>
    <xf numFmtId="0" fontId="11" fillId="9" borderId="12" xfId="2" applyFont="1" applyFill="1" applyBorder="1" applyAlignment="1">
      <alignment horizontal="left" vertical="center" wrapText="1"/>
    </xf>
    <xf numFmtId="0" fontId="13" fillId="0" borderId="9" xfId="2" applyFont="1" applyBorder="1" applyAlignment="1">
      <alignment wrapText="1"/>
    </xf>
  </cellXfs>
  <cellStyles count="4">
    <cellStyle name="Incorrecto" xfId="1" builtinId="27"/>
    <cellStyle name="Normal" xfId="0" builtinId="0"/>
    <cellStyle name="Normal 2" xfId="2"/>
    <cellStyle name="Porcentaje 2" xfId="3"/>
  </cellStyles>
  <dxfs count="0"/>
  <tableStyles count="0" defaultTableStyle="TableStyleMedium9" defaultPivotStyle="PivotStyleLight16"/>
  <colors>
    <mruColors>
      <color rgb="FF66FF33"/>
      <color rgb="FF00FF00"/>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176893</xdr:colOff>
      <xdr:row>0</xdr:row>
      <xdr:rowOff>127909</xdr:rowOff>
    </xdr:from>
    <xdr:to>
      <xdr:col>4</xdr:col>
      <xdr:colOff>340177</xdr:colOff>
      <xdr:row>1</xdr:row>
      <xdr:rowOff>127908</xdr:rowOff>
    </xdr:to>
    <xdr:pic>
      <xdr:nvPicPr>
        <xdr:cNvPr id="2" name="Imagen 1">
          <a:extLst>
            <a:ext uri="{FF2B5EF4-FFF2-40B4-BE49-F238E27FC236}">
              <a16:creationId xmlns:a16="http://schemas.microsoft.com/office/drawing/2014/main" id="{5843D308-2D5A-482C-8416-2571EFE80F4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893" y="127909"/>
          <a:ext cx="2106384" cy="8953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8"/>
  <sheetViews>
    <sheetView zoomScale="130" zoomScaleNormal="130" workbookViewId="0">
      <selection activeCell="A2" sqref="A2:C3"/>
    </sheetView>
  </sheetViews>
  <sheetFormatPr baseColWidth="10" defaultColWidth="9.33203125" defaultRowHeight="12.75" x14ac:dyDescent="0.2"/>
  <cols>
    <col min="1" max="1" width="60.33203125" style="1" customWidth="1"/>
    <col min="2" max="2" width="15.83203125" style="1" customWidth="1"/>
    <col min="3" max="3" width="8.1640625" style="1" customWidth="1"/>
    <col min="4" max="4" width="13.1640625" style="1" customWidth="1"/>
    <col min="5" max="5" width="12" style="1" customWidth="1"/>
    <col min="6" max="6" width="7.5" style="1" customWidth="1"/>
    <col min="7" max="7" width="76" style="2" customWidth="1"/>
    <col min="8" max="8" width="69.33203125" style="29" customWidth="1"/>
    <col min="9" max="16384" width="9.33203125" style="1"/>
  </cols>
  <sheetData>
    <row r="1" spans="1:8" ht="37.5" customHeight="1" x14ac:dyDescent="0.2">
      <c r="A1" s="177" t="s">
        <v>455</v>
      </c>
      <c r="B1" s="178"/>
      <c r="C1" s="178"/>
      <c r="D1" s="178"/>
      <c r="E1" s="178"/>
      <c r="F1" s="178"/>
      <c r="G1" s="178"/>
    </row>
    <row r="2" spans="1:8" ht="12" customHeight="1" x14ac:dyDescent="0.2">
      <c r="A2" s="179" t="s">
        <v>4</v>
      </c>
      <c r="B2" s="179"/>
      <c r="C2" s="179"/>
      <c r="D2" s="180">
        <v>2022</v>
      </c>
      <c r="E2" s="180"/>
      <c r="F2" s="180"/>
      <c r="G2" s="171" t="s">
        <v>0</v>
      </c>
      <c r="H2" s="182" t="s">
        <v>180</v>
      </c>
    </row>
    <row r="3" spans="1:8" ht="12.75" customHeight="1" x14ac:dyDescent="0.2">
      <c r="A3" s="179"/>
      <c r="B3" s="179"/>
      <c r="C3" s="179"/>
      <c r="D3" s="3" t="s">
        <v>1</v>
      </c>
      <c r="E3" s="4" t="s">
        <v>2</v>
      </c>
      <c r="F3" s="5" t="s">
        <v>3</v>
      </c>
      <c r="G3" s="171"/>
      <c r="H3" s="183"/>
    </row>
    <row r="4" spans="1:8" ht="10.7" customHeight="1" x14ac:dyDescent="0.2">
      <c r="A4" s="175" t="s">
        <v>5</v>
      </c>
      <c r="B4" s="175"/>
      <c r="C4" s="175"/>
      <c r="D4" s="6">
        <v>12079</v>
      </c>
      <c r="E4" s="6">
        <v>11765</v>
      </c>
      <c r="F4" s="7">
        <v>97.4</v>
      </c>
      <c r="G4" s="8"/>
      <c r="H4" s="30"/>
    </row>
    <row r="5" spans="1:8" ht="10.7" customHeight="1" x14ac:dyDescent="0.2">
      <c r="A5" s="173" t="s">
        <v>6</v>
      </c>
      <c r="B5" s="173"/>
      <c r="C5" s="173"/>
      <c r="D5" s="9">
        <v>3947</v>
      </c>
      <c r="E5" s="9">
        <v>3897</v>
      </c>
      <c r="F5" s="10">
        <v>98.72</v>
      </c>
      <c r="G5" s="11"/>
      <c r="H5" s="30"/>
    </row>
    <row r="6" spans="1:8" ht="9" customHeight="1" x14ac:dyDescent="0.2">
      <c r="A6" s="174" t="s">
        <v>7</v>
      </c>
      <c r="B6" s="174"/>
      <c r="C6" s="174"/>
      <c r="D6" s="12">
        <v>3947</v>
      </c>
      <c r="E6" s="12">
        <v>3897</v>
      </c>
      <c r="F6" s="13">
        <v>98.72</v>
      </c>
      <c r="G6" s="14"/>
      <c r="H6" s="30" t="s">
        <v>183</v>
      </c>
    </row>
    <row r="7" spans="1:8" ht="9.6" customHeight="1" x14ac:dyDescent="0.2">
      <c r="A7" s="172" t="s">
        <v>8</v>
      </c>
      <c r="B7" s="15" t="s">
        <v>9</v>
      </c>
      <c r="C7" s="15" t="s">
        <v>10</v>
      </c>
      <c r="D7" s="16">
        <v>1200</v>
      </c>
      <c r="E7" s="16">
        <v>1200</v>
      </c>
      <c r="F7" s="17">
        <v>100</v>
      </c>
      <c r="G7" s="166" t="s">
        <v>128</v>
      </c>
      <c r="H7" s="176" t="s">
        <v>184</v>
      </c>
    </row>
    <row r="8" spans="1:8" ht="9.9499999999999993" customHeight="1" x14ac:dyDescent="0.2">
      <c r="A8" s="172"/>
      <c r="B8" s="15" t="s">
        <v>11</v>
      </c>
      <c r="C8" s="15" t="s">
        <v>12</v>
      </c>
      <c r="D8" s="18">
        <v>2205</v>
      </c>
      <c r="E8" s="18">
        <v>2160</v>
      </c>
      <c r="F8" s="17">
        <v>97.94</v>
      </c>
      <c r="G8" s="166"/>
      <c r="H8" s="176"/>
    </row>
    <row r="9" spans="1:8" ht="9.6" customHeight="1" x14ac:dyDescent="0.2">
      <c r="A9" s="172" t="s">
        <v>13</v>
      </c>
      <c r="B9" s="167" t="s">
        <v>14</v>
      </c>
      <c r="C9" s="15" t="s">
        <v>10</v>
      </c>
      <c r="D9" s="16">
        <v>4000</v>
      </c>
      <c r="E9" s="16">
        <v>4885</v>
      </c>
      <c r="F9" s="17">
        <v>122.13</v>
      </c>
      <c r="G9" s="166" t="s">
        <v>129</v>
      </c>
      <c r="H9" s="176"/>
    </row>
    <row r="10" spans="1:8" ht="9.9499999999999993" customHeight="1" x14ac:dyDescent="0.2">
      <c r="A10" s="172"/>
      <c r="B10" s="167"/>
      <c r="C10" s="15" t="s">
        <v>12</v>
      </c>
      <c r="D10" s="18">
        <v>1742</v>
      </c>
      <c r="E10" s="18">
        <v>1737</v>
      </c>
      <c r="F10" s="17">
        <v>99.71</v>
      </c>
      <c r="G10" s="166"/>
      <c r="H10" s="176"/>
    </row>
    <row r="11" spans="1:8" ht="10.7" customHeight="1" x14ac:dyDescent="0.2">
      <c r="A11" s="173" t="s">
        <v>15</v>
      </c>
      <c r="B11" s="173"/>
      <c r="C11" s="173"/>
      <c r="D11" s="9">
        <v>3598</v>
      </c>
      <c r="E11" s="9">
        <v>3515</v>
      </c>
      <c r="F11" s="10">
        <v>97.71</v>
      </c>
      <c r="G11" s="11"/>
      <c r="H11" s="176"/>
    </row>
    <row r="12" spans="1:8" ht="9" customHeight="1" x14ac:dyDescent="0.2">
      <c r="A12" s="174" t="s">
        <v>16</v>
      </c>
      <c r="B12" s="174"/>
      <c r="C12" s="174"/>
      <c r="D12" s="19">
        <v>301</v>
      </c>
      <c r="E12" s="19">
        <v>276</v>
      </c>
      <c r="F12" s="13">
        <v>91.46</v>
      </c>
      <c r="G12" s="14"/>
      <c r="H12" s="30" t="s">
        <v>185</v>
      </c>
    </row>
    <row r="13" spans="1:8" ht="9.6" customHeight="1" x14ac:dyDescent="0.2">
      <c r="A13" s="172" t="s">
        <v>17</v>
      </c>
      <c r="B13" s="15" t="s">
        <v>9</v>
      </c>
      <c r="C13" s="15" t="s">
        <v>10</v>
      </c>
      <c r="D13" s="17">
        <v>60</v>
      </c>
      <c r="E13" s="17">
        <v>47</v>
      </c>
      <c r="F13" s="17">
        <v>78.33</v>
      </c>
      <c r="G13" s="166" t="s">
        <v>178</v>
      </c>
      <c r="H13" s="176" t="s">
        <v>186</v>
      </c>
    </row>
    <row r="14" spans="1:8" ht="9.9499999999999993" customHeight="1" x14ac:dyDescent="0.2">
      <c r="A14" s="172"/>
      <c r="B14" s="15" t="s">
        <v>11</v>
      </c>
      <c r="C14" s="15" t="s">
        <v>12</v>
      </c>
      <c r="D14" s="20">
        <v>183</v>
      </c>
      <c r="E14" s="20">
        <v>158</v>
      </c>
      <c r="F14" s="17">
        <v>86.32</v>
      </c>
      <c r="G14" s="166"/>
      <c r="H14" s="176"/>
    </row>
    <row r="15" spans="1:8" ht="9.6" customHeight="1" x14ac:dyDescent="0.2">
      <c r="A15" s="172" t="s">
        <v>18</v>
      </c>
      <c r="B15" s="15" t="s">
        <v>9</v>
      </c>
      <c r="C15" s="15" t="s">
        <v>10</v>
      </c>
      <c r="D15" s="17">
        <v>68</v>
      </c>
      <c r="E15" s="17">
        <v>60</v>
      </c>
      <c r="F15" s="17">
        <v>88.24</v>
      </c>
      <c r="G15" s="166" t="s">
        <v>130</v>
      </c>
      <c r="H15" s="176"/>
    </row>
    <row r="16" spans="1:8" ht="9.9499999999999993" customHeight="1" x14ac:dyDescent="0.2">
      <c r="A16" s="172"/>
      <c r="B16" s="15" t="s">
        <v>11</v>
      </c>
      <c r="C16" s="15" t="s">
        <v>12</v>
      </c>
      <c r="D16" s="20">
        <v>119</v>
      </c>
      <c r="E16" s="20">
        <v>118</v>
      </c>
      <c r="F16" s="17">
        <v>99.37</v>
      </c>
      <c r="G16" s="166"/>
      <c r="H16" s="176"/>
    </row>
    <row r="17" spans="1:8" ht="9" customHeight="1" x14ac:dyDescent="0.2">
      <c r="A17" s="174" t="s">
        <v>19</v>
      </c>
      <c r="B17" s="174"/>
      <c r="C17" s="174"/>
      <c r="D17" s="12">
        <v>1623</v>
      </c>
      <c r="E17" s="12">
        <v>1623</v>
      </c>
      <c r="F17" s="13">
        <v>100</v>
      </c>
      <c r="G17" s="14"/>
      <c r="H17" s="30" t="s">
        <v>187</v>
      </c>
    </row>
    <row r="18" spans="1:8" ht="9.6" customHeight="1" x14ac:dyDescent="0.2">
      <c r="A18" s="172" t="s">
        <v>20</v>
      </c>
      <c r="B18" s="15" t="s">
        <v>9</v>
      </c>
      <c r="C18" s="15" t="s">
        <v>10</v>
      </c>
      <c r="D18" s="17">
        <v>36</v>
      </c>
      <c r="E18" s="17">
        <v>36</v>
      </c>
      <c r="F18" s="17">
        <v>100</v>
      </c>
      <c r="G18" s="166" t="s">
        <v>131</v>
      </c>
      <c r="H18" s="176" t="s">
        <v>188</v>
      </c>
    </row>
    <row r="19" spans="1:8" ht="9.9499999999999993" customHeight="1" x14ac:dyDescent="0.2">
      <c r="A19" s="172"/>
      <c r="B19" s="15" t="s">
        <v>11</v>
      </c>
      <c r="C19" s="15" t="s">
        <v>12</v>
      </c>
      <c r="D19" s="20">
        <v>381</v>
      </c>
      <c r="E19" s="20">
        <v>381</v>
      </c>
      <c r="F19" s="17">
        <v>100</v>
      </c>
      <c r="G19" s="166"/>
      <c r="H19" s="176"/>
    </row>
    <row r="20" spans="1:8" ht="9.6" customHeight="1" x14ac:dyDescent="0.2">
      <c r="A20" s="172" t="s">
        <v>21</v>
      </c>
      <c r="B20" s="15" t="s">
        <v>9</v>
      </c>
      <c r="C20" s="15" t="s">
        <v>10</v>
      </c>
      <c r="D20" s="17">
        <v>48</v>
      </c>
      <c r="E20" s="17">
        <v>48</v>
      </c>
      <c r="F20" s="17">
        <v>100</v>
      </c>
      <c r="G20" s="166" t="s">
        <v>131</v>
      </c>
      <c r="H20" s="176"/>
    </row>
    <row r="21" spans="1:8" ht="9.9499999999999993" customHeight="1" x14ac:dyDescent="0.2">
      <c r="A21" s="172"/>
      <c r="B21" s="15" t="s">
        <v>11</v>
      </c>
      <c r="C21" s="15" t="s">
        <v>12</v>
      </c>
      <c r="D21" s="20">
        <v>484</v>
      </c>
      <c r="E21" s="20">
        <v>484</v>
      </c>
      <c r="F21" s="17">
        <v>100</v>
      </c>
      <c r="G21" s="166"/>
      <c r="H21" s="176"/>
    </row>
    <row r="22" spans="1:8" ht="9.6" customHeight="1" x14ac:dyDescent="0.2">
      <c r="A22" s="172" t="s">
        <v>22</v>
      </c>
      <c r="B22" s="15" t="s">
        <v>9</v>
      </c>
      <c r="C22" s="15" t="s">
        <v>10</v>
      </c>
      <c r="D22" s="17">
        <v>20</v>
      </c>
      <c r="E22" s="17">
        <v>20</v>
      </c>
      <c r="F22" s="17">
        <v>100</v>
      </c>
      <c r="G22" s="166" t="s">
        <v>131</v>
      </c>
      <c r="H22" s="176"/>
    </row>
    <row r="23" spans="1:8" ht="9.9499999999999993" customHeight="1" x14ac:dyDescent="0.2">
      <c r="A23" s="172"/>
      <c r="B23" s="15" t="s">
        <v>11</v>
      </c>
      <c r="C23" s="15" t="s">
        <v>12</v>
      </c>
      <c r="D23" s="20">
        <v>194</v>
      </c>
      <c r="E23" s="20">
        <v>194</v>
      </c>
      <c r="F23" s="17">
        <v>100</v>
      </c>
      <c r="G23" s="166"/>
      <c r="H23" s="176"/>
    </row>
    <row r="24" spans="1:8" ht="15.75" customHeight="1" x14ac:dyDescent="0.2">
      <c r="A24" s="167" t="s">
        <v>23</v>
      </c>
      <c r="B24" s="15" t="s">
        <v>9</v>
      </c>
      <c r="C24" s="15" t="s">
        <v>10</v>
      </c>
      <c r="D24" s="17">
        <v>24</v>
      </c>
      <c r="E24" s="17">
        <v>24</v>
      </c>
      <c r="F24" s="17">
        <v>100</v>
      </c>
      <c r="G24" s="166" t="s">
        <v>131</v>
      </c>
      <c r="H24" s="176"/>
    </row>
    <row r="25" spans="1:8" ht="17.25" customHeight="1" x14ac:dyDescent="0.2">
      <c r="A25" s="167"/>
      <c r="B25" s="15" t="s">
        <v>11</v>
      </c>
      <c r="C25" s="21" t="s">
        <v>12</v>
      </c>
      <c r="D25" s="22">
        <v>563</v>
      </c>
      <c r="E25" s="22">
        <v>563</v>
      </c>
      <c r="F25" s="23">
        <v>100</v>
      </c>
      <c r="G25" s="166"/>
      <c r="H25" s="176"/>
    </row>
    <row r="26" spans="1:8" ht="9" customHeight="1" x14ac:dyDescent="0.2">
      <c r="A26" s="174" t="s">
        <v>24</v>
      </c>
      <c r="B26" s="174"/>
      <c r="C26" s="174"/>
      <c r="D26" s="12">
        <v>1080</v>
      </c>
      <c r="E26" s="12">
        <v>1024</v>
      </c>
      <c r="F26" s="13">
        <v>94.84</v>
      </c>
      <c r="G26" s="14"/>
      <c r="H26" s="30" t="s">
        <v>189</v>
      </c>
    </row>
    <row r="27" spans="1:8" ht="9.6" customHeight="1" x14ac:dyDescent="0.2">
      <c r="A27" s="172" t="s">
        <v>25</v>
      </c>
      <c r="B27" s="15" t="s">
        <v>9</v>
      </c>
      <c r="C27" s="15" t="s">
        <v>10</v>
      </c>
      <c r="D27" s="17">
        <v>0</v>
      </c>
      <c r="E27" s="17">
        <v>0</v>
      </c>
      <c r="F27" s="17">
        <v>0</v>
      </c>
      <c r="G27" s="166" t="s">
        <v>132</v>
      </c>
      <c r="H27" s="176" t="s">
        <v>190</v>
      </c>
    </row>
    <row r="28" spans="1:8" ht="9.9499999999999993" customHeight="1" x14ac:dyDescent="0.2">
      <c r="A28" s="172"/>
      <c r="B28" s="15" t="s">
        <v>11</v>
      </c>
      <c r="C28" s="15" t="s">
        <v>12</v>
      </c>
      <c r="D28" s="20">
        <v>0</v>
      </c>
      <c r="E28" s="20">
        <v>0</v>
      </c>
      <c r="F28" s="17">
        <v>0</v>
      </c>
      <c r="G28" s="166"/>
      <c r="H28" s="176"/>
    </row>
    <row r="29" spans="1:8" ht="9.6" customHeight="1" x14ac:dyDescent="0.2">
      <c r="A29" s="172" t="s">
        <v>26</v>
      </c>
      <c r="B29" s="15" t="s">
        <v>9</v>
      </c>
      <c r="C29" s="15" t="s">
        <v>10</v>
      </c>
      <c r="D29" s="17">
        <v>5</v>
      </c>
      <c r="E29" s="17">
        <v>7</v>
      </c>
      <c r="F29" s="17">
        <v>140</v>
      </c>
      <c r="G29" s="166" t="s">
        <v>133</v>
      </c>
      <c r="H29" s="176"/>
    </row>
    <row r="30" spans="1:8" ht="9.9499999999999993" customHeight="1" x14ac:dyDescent="0.2">
      <c r="A30" s="172"/>
      <c r="B30" s="15" t="s">
        <v>11</v>
      </c>
      <c r="C30" s="15" t="s">
        <v>12</v>
      </c>
      <c r="D30" s="20">
        <v>393</v>
      </c>
      <c r="E30" s="20">
        <v>393</v>
      </c>
      <c r="F30" s="17">
        <v>99.97</v>
      </c>
      <c r="G30" s="166"/>
      <c r="H30" s="176"/>
    </row>
    <row r="31" spans="1:8" ht="9.6" customHeight="1" x14ac:dyDescent="0.2">
      <c r="A31" s="172" t="s">
        <v>27</v>
      </c>
      <c r="B31" s="15" t="s">
        <v>9</v>
      </c>
      <c r="C31" s="15" t="s">
        <v>10</v>
      </c>
      <c r="D31" s="17">
        <v>205</v>
      </c>
      <c r="E31" s="17">
        <v>205</v>
      </c>
      <c r="F31" s="17">
        <v>100</v>
      </c>
      <c r="G31" s="166" t="s">
        <v>134</v>
      </c>
      <c r="H31" s="176"/>
    </row>
    <row r="32" spans="1:8" ht="9.9499999999999993" customHeight="1" x14ac:dyDescent="0.2">
      <c r="A32" s="172"/>
      <c r="B32" s="15" t="s">
        <v>11</v>
      </c>
      <c r="C32" s="15" t="s">
        <v>12</v>
      </c>
      <c r="D32" s="20">
        <v>267</v>
      </c>
      <c r="E32" s="20">
        <v>211</v>
      </c>
      <c r="F32" s="17">
        <v>79.150000000000006</v>
      </c>
      <c r="G32" s="166"/>
      <c r="H32" s="176"/>
    </row>
    <row r="33" spans="1:8" ht="9.6" customHeight="1" x14ac:dyDescent="0.2">
      <c r="A33" s="172" t="s">
        <v>28</v>
      </c>
      <c r="B33" s="15" t="s">
        <v>9</v>
      </c>
      <c r="C33" s="15" t="s">
        <v>10</v>
      </c>
      <c r="D33" s="17">
        <v>150</v>
      </c>
      <c r="E33" s="17">
        <v>150</v>
      </c>
      <c r="F33" s="17">
        <v>100</v>
      </c>
      <c r="G33" s="166" t="s">
        <v>135</v>
      </c>
      <c r="H33" s="176"/>
    </row>
    <row r="34" spans="1:8" ht="9.9499999999999993" customHeight="1" x14ac:dyDescent="0.2">
      <c r="A34" s="172"/>
      <c r="B34" s="15" t="s">
        <v>11</v>
      </c>
      <c r="C34" s="15" t="s">
        <v>12</v>
      </c>
      <c r="D34" s="20">
        <v>420</v>
      </c>
      <c r="E34" s="20">
        <v>420</v>
      </c>
      <c r="F34" s="17">
        <v>100</v>
      </c>
      <c r="G34" s="166"/>
      <c r="H34" s="176"/>
    </row>
    <row r="35" spans="1:8" ht="9" customHeight="1" x14ac:dyDescent="0.2">
      <c r="A35" s="174" t="s">
        <v>29</v>
      </c>
      <c r="B35" s="174"/>
      <c r="C35" s="174"/>
      <c r="D35" s="19">
        <v>594</v>
      </c>
      <c r="E35" s="19">
        <v>593</v>
      </c>
      <c r="F35" s="13">
        <v>99.87</v>
      </c>
      <c r="G35" s="14"/>
      <c r="H35" s="30" t="s">
        <v>191</v>
      </c>
    </row>
    <row r="36" spans="1:8" ht="9.6" customHeight="1" x14ac:dyDescent="0.2">
      <c r="A36" s="172" t="s">
        <v>30</v>
      </c>
      <c r="B36" s="15" t="s">
        <v>9</v>
      </c>
      <c r="C36" s="15" t="s">
        <v>10</v>
      </c>
      <c r="D36" s="17">
        <v>0</v>
      </c>
      <c r="E36" s="17">
        <v>0</v>
      </c>
      <c r="F36" s="17">
        <v>0</v>
      </c>
      <c r="G36" s="166" t="s">
        <v>136</v>
      </c>
      <c r="H36" s="176" t="s">
        <v>192</v>
      </c>
    </row>
    <row r="37" spans="1:8" ht="9.9499999999999993" customHeight="1" x14ac:dyDescent="0.2">
      <c r="A37" s="172"/>
      <c r="B37" s="15" t="s">
        <v>11</v>
      </c>
      <c r="C37" s="15" t="s">
        <v>12</v>
      </c>
      <c r="D37" s="20">
        <v>0</v>
      </c>
      <c r="E37" s="20">
        <v>0</v>
      </c>
      <c r="F37" s="17">
        <v>0</v>
      </c>
      <c r="G37" s="166"/>
      <c r="H37" s="176"/>
    </row>
    <row r="38" spans="1:8" ht="9.6" customHeight="1" x14ac:dyDescent="0.2">
      <c r="A38" s="172" t="s">
        <v>31</v>
      </c>
      <c r="B38" s="15" t="s">
        <v>9</v>
      </c>
      <c r="C38" s="15" t="s">
        <v>10</v>
      </c>
      <c r="D38" s="17">
        <v>306</v>
      </c>
      <c r="E38" s="17">
        <v>306</v>
      </c>
      <c r="F38" s="17">
        <v>100</v>
      </c>
      <c r="G38" s="166" t="s">
        <v>137</v>
      </c>
      <c r="H38" s="176"/>
    </row>
    <row r="39" spans="1:8" ht="9.9499999999999993" customHeight="1" x14ac:dyDescent="0.2">
      <c r="A39" s="172"/>
      <c r="B39" s="15" t="s">
        <v>11</v>
      </c>
      <c r="C39" s="15" t="s">
        <v>12</v>
      </c>
      <c r="D39" s="20">
        <v>411</v>
      </c>
      <c r="E39" s="20">
        <v>410</v>
      </c>
      <c r="F39" s="17">
        <v>99.82</v>
      </c>
      <c r="G39" s="166"/>
      <c r="H39" s="176"/>
    </row>
    <row r="40" spans="1:8" ht="9.6" customHeight="1" x14ac:dyDescent="0.2">
      <c r="A40" s="172" t="s">
        <v>32</v>
      </c>
      <c r="B40" s="15" t="s">
        <v>9</v>
      </c>
      <c r="C40" s="15" t="s">
        <v>10</v>
      </c>
      <c r="D40" s="17">
        <v>124</v>
      </c>
      <c r="E40" s="17">
        <v>124</v>
      </c>
      <c r="F40" s="17">
        <v>100</v>
      </c>
      <c r="G40" s="166" t="s">
        <v>138</v>
      </c>
      <c r="H40" s="176"/>
    </row>
    <row r="41" spans="1:8" ht="9.9499999999999993" customHeight="1" x14ac:dyDescent="0.2">
      <c r="A41" s="172"/>
      <c r="B41" s="15" t="s">
        <v>11</v>
      </c>
      <c r="C41" s="15" t="s">
        <v>12</v>
      </c>
      <c r="D41" s="20">
        <v>183</v>
      </c>
      <c r="E41" s="20">
        <v>183</v>
      </c>
      <c r="F41" s="17">
        <v>100</v>
      </c>
      <c r="G41" s="166"/>
      <c r="H41" s="176"/>
    </row>
    <row r="42" spans="1:8" ht="10.7" customHeight="1" x14ac:dyDescent="0.2">
      <c r="A42" s="173" t="s">
        <v>33</v>
      </c>
      <c r="B42" s="173"/>
      <c r="C42" s="173"/>
      <c r="D42" s="24">
        <v>548</v>
      </c>
      <c r="E42" s="24">
        <v>548</v>
      </c>
      <c r="F42" s="10">
        <v>100</v>
      </c>
      <c r="G42" s="11"/>
      <c r="H42" s="30"/>
    </row>
    <row r="43" spans="1:8" ht="9" customHeight="1" x14ac:dyDescent="0.2">
      <c r="A43" s="174" t="s">
        <v>34</v>
      </c>
      <c r="B43" s="174"/>
      <c r="C43" s="174"/>
      <c r="D43" s="19">
        <v>548</v>
      </c>
      <c r="E43" s="19">
        <v>548</v>
      </c>
      <c r="F43" s="13">
        <v>100</v>
      </c>
      <c r="G43" s="14"/>
      <c r="H43" s="30" t="s">
        <v>193</v>
      </c>
    </row>
    <row r="44" spans="1:8" ht="9.6" customHeight="1" x14ac:dyDescent="0.2">
      <c r="A44" s="172" t="s">
        <v>35</v>
      </c>
      <c r="B44" s="15" t="s">
        <v>9</v>
      </c>
      <c r="C44" s="15" t="s">
        <v>10</v>
      </c>
      <c r="D44" s="17">
        <v>2</v>
      </c>
      <c r="E44" s="17">
        <v>2</v>
      </c>
      <c r="F44" s="17">
        <v>100</v>
      </c>
      <c r="G44" s="166" t="s">
        <v>139</v>
      </c>
      <c r="H44" s="176" t="s">
        <v>194</v>
      </c>
    </row>
    <row r="45" spans="1:8" ht="9.9499999999999993" customHeight="1" x14ac:dyDescent="0.2">
      <c r="A45" s="172"/>
      <c r="B45" s="15" t="s">
        <v>11</v>
      </c>
      <c r="C45" s="15" t="s">
        <v>12</v>
      </c>
      <c r="D45" s="20">
        <v>548</v>
      </c>
      <c r="E45" s="20">
        <v>548</v>
      </c>
      <c r="F45" s="17">
        <v>100</v>
      </c>
      <c r="G45" s="166"/>
      <c r="H45" s="176"/>
    </row>
    <row r="46" spans="1:8" ht="10.7" customHeight="1" x14ac:dyDescent="0.2">
      <c r="A46" s="173" t="s">
        <v>36</v>
      </c>
      <c r="B46" s="173"/>
      <c r="C46" s="173"/>
      <c r="D46" s="24">
        <v>502</v>
      </c>
      <c r="E46" s="24">
        <v>502</v>
      </c>
      <c r="F46" s="10">
        <v>100</v>
      </c>
      <c r="G46" s="11"/>
      <c r="H46" s="30"/>
    </row>
    <row r="47" spans="1:8" ht="9" customHeight="1" x14ac:dyDescent="0.2">
      <c r="A47" s="174" t="s">
        <v>37</v>
      </c>
      <c r="B47" s="174"/>
      <c r="C47" s="174"/>
      <c r="D47" s="19">
        <v>502</v>
      </c>
      <c r="E47" s="19">
        <v>502</v>
      </c>
      <c r="F47" s="13">
        <v>100</v>
      </c>
      <c r="G47" s="14"/>
      <c r="H47" s="30" t="s">
        <v>195</v>
      </c>
    </row>
    <row r="48" spans="1:8" ht="9.6" customHeight="1" x14ac:dyDescent="0.2">
      <c r="A48" s="172" t="s">
        <v>38</v>
      </c>
      <c r="B48" s="15" t="s">
        <v>9</v>
      </c>
      <c r="C48" s="15" t="s">
        <v>10</v>
      </c>
      <c r="D48" s="17">
        <v>6</v>
      </c>
      <c r="E48" s="17">
        <v>6</v>
      </c>
      <c r="F48" s="17">
        <v>100</v>
      </c>
      <c r="G48" s="166" t="s">
        <v>140</v>
      </c>
      <c r="H48" s="176" t="s">
        <v>196</v>
      </c>
    </row>
    <row r="49" spans="1:8" ht="9.9499999999999993" customHeight="1" x14ac:dyDescent="0.2">
      <c r="A49" s="172"/>
      <c r="B49" s="15" t="s">
        <v>11</v>
      </c>
      <c r="C49" s="15" t="s">
        <v>12</v>
      </c>
      <c r="D49" s="20">
        <v>502</v>
      </c>
      <c r="E49" s="20">
        <v>502</v>
      </c>
      <c r="F49" s="17">
        <v>100</v>
      </c>
      <c r="G49" s="166"/>
      <c r="H49" s="176"/>
    </row>
    <row r="50" spans="1:8" ht="10.7" customHeight="1" x14ac:dyDescent="0.2">
      <c r="A50" s="173" t="s">
        <v>39</v>
      </c>
      <c r="B50" s="173"/>
      <c r="C50" s="173"/>
      <c r="D50" s="9">
        <v>1370</v>
      </c>
      <c r="E50" s="9">
        <v>1357</v>
      </c>
      <c r="F50" s="10">
        <v>99.01</v>
      </c>
      <c r="G50" s="11"/>
      <c r="H50" s="30"/>
    </row>
    <row r="51" spans="1:8" ht="9" customHeight="1" x14ac:dyDescent="0.2">
      <c r="A51" s="174" t="s">
        <v>40</v>
      </c>
      <c r="B51" s="174"/>
      <c r="C51" s="174"/>
      <c r="D51" s="12">
        <v>1370</v>
      </c>
      <c r="E51" s="12">
        <v>1357</v>
      </c>
      <c r="F51" s="13">
        <v>99.01</v>
      </c>
      <c r="G51" s="14"/>
      <c r="H51" s="30" t="s">
        <v>197</v>
      </c>
    </row>
    <row r="52" spans="1:8" x14ac:dyDescent="0.2">
      <c r="A52" s="172" t="s">
        <v>41</v>
      </c>
      <c r="B52" s="15" t="s">
        <v>9</v>
      </c>
      <c r="C52" s="15" t="s">
        <v>10</v>
      </c>
      <c r="D52" s="17">
        <v>0</v>
      </c>
      <c r="E52" s="17">
        <v>0</v>
      </c>
      <c r="F52" s="17">
        <v>0</v>
      </c>
      <c r="G52" s="166" t="s">
        <v>141</v>
      </c>
      <c r="H52" s="176" t="s">
        <v>198</v>
      </c>
    </row>
    <row r="53" spans="1:8" x14ac:dyDescent="0.2">
      <c r="A53" s="172"/>
      <c r="B53" s="15" t="s">
        <v>11</v>
      </c>
      <c r="C53" s="15" t="s">
        <v>12</v>
      </c>
      <c r="D53" s="20">
        <v>0</v>
      </c>
      <c r="E53" s="20">
        <v>0</v>
      </c>
      <c r="F53" s="17">
        <v>0</v>
      </c>
      <c r="G53" s="166"/>
      <c r="H53" s="176"/>
    </row>
    <row r="54" spans="1:8" x14ac:dyDescent="0.2">
      <c r="A54" s="172" t="s">
        <v>42</v>
      </c>
      <c r="B54" s="15" t="s">
        <v>9</v>
      </c>
      <c r="C54" s="15" t="s">
        <v>10</v>
      </c>
      <c r="D54" s="17">
        <v>20</v>
      </c>
      <c r="E54" s="17">
        <v>17</v>
      </c>
      <c r="F54" s="17">
        <v>85</v>
      </c>
      <c r="G54" s="166" t="s">
        <v>142</v>
      </c>
      <c r="H54" s="176"/>
    </row>
    <row r="55" spans="1:8" x14ac:dyDescent="0.2">
      <c r="A55" s="172"/>
      <c r="B55" s="15" t="s">
        <v>11</v>
      </c>
      <c r="C55" s="15" t="s">
        <v>12</v>
      </c>
      <c r="D55" s="18">
        <v>1213</v>
      </c>
      <c r="E55" s="18">
        <v>1213</v>
      </c>
      <c r="F55" s="17">
        <v>100</v>
      </c>
      <c r="G55" s="166"/>
      <c r="H55" s="176"/>
    </row>
    <row r="56" spans="1:8" x14ac:dyDescent="0.2">
      <c r="A56" s="172" t="s">
        <v>43</v>
      </c>
      <c r="B56" s="15" t="s">
        <v>9</v>
      </c>
      <c r="C56" s="15" t="s">
        <v>10</v>
      </c>
      <c r="D56" s="17">
        <v>87</v>
      </c>
      <c r="E56" s="17">
        <v>87</v>
      </c>
      <c r="F56" s="17">
        <v>100</v>
      </c>
      <c r="G56" s="166" t="s">
        <v>143</v>
      </c>
      <c r="H56" s="176"/>
    </row>
    <row r="57" spans="1:8" x14ac:dyDescent="0.2">
      <c r="A57" s="172"/>
      <c r="B57" s="15" t="s">
        <v>11</v>
      </c>
      <c r="C57" s="15" t="s">
        <v>12</v>
      </c>
      <c r="D57" s="20">
        <v>157</v>
      </c>
      <c r="E57" s="20">
        <v>144</v>
      </c>
      <c r="F57" s="17">
        <v>91.37</v>
      </c>
      <c r="G57" s="166"/>
      <c r="H57" s="176"/>
    </row>
    <row r="58" spans="1:8" x14ac:dyDescent="0.2">
      <c r="A58" s="173" t="s">
        <v>44</v>
      </c>
      <c r="B58" s="173"/>
      <c r="C58" s="173"/>
      <c r="D58" s="24">
        <v>317</v>
      </c>
      <c r="E58" s="24">
        <v>295</v>
      </c>
      <c r="F58" s="10">
        <v>93.21</v>
      </c>
      <c r="G58" s="11"/>
      <c r="H58" s="30"/>
    </row>
    <row r="59" spans="1:8" ht="45" x14ac:dyDescent="0.2">
      <c r="A59" s="174" t="s">
        <v>45</v>
      </c>
      <c r="B59" s="174"/>
      <c r="C59" s="174"/>
      <c r="D59" s="19">
        <v>317</v>
      </c>
      <c r="E59" s="19">
        <v>295</v>
      </c>
      <c r="F59" s="13">
        <v>93.21</v>
      </c>
      <c r="G59" s="14"/>
      <c r="H59" s="30" t="s">
        <v>199</v>
      </c>
    </row>
    <row r="60" spans="1:8" x14ac:dyDescent="0.2">
      <c r="A60" s="172" t="s">
        <v>46</v>
      </c>
      <c r="B60" s="15" t="s">
        <v>9</v>
      </c>
      <c r="C60" s="15" t="s">
        <v>10</v>
      </c>
      <c r="D60" s="17">
        <v>512</v>
      </c>
      <c r="E60" s="17">
        <v>512</v>
      </c>
      <c r="F60" s="17">
        <v>100</v>
      </c>
      <c r="G60" s="166" t="s">
        <v>144</v>
      </c>
      <c r="H60" s="176" t="s">
        <v>200</v>
      </c>
    </row>
    <row r="61" spans="1:8" x14ac:dyDescent="0.2">
      <c r="A61" s="172"/>
      <c r="B61" s="15" t="s">
        <v>11</v>
      </c>
      <c r="C61" s="15" t="s">
        <v>12</v>
      </c>
      <c r="D61" s="20">
        <v>317</v>
      </c>
      <c r="E61" s="20">
        <v>295</v>
      </c>
      <c r="F61" s="17">
        <v>93.21</v>
      </c>
      <c r="G61" s="166"/>
      <c r="H61" s="176"/>
    </row>
    <row r="62" spans="1:8" x14ac:dyDescent="0.2">
      <c r="A62" s="172" t="s">
        <v>47</v>
      </c>
      <c r="B62" s="15" t="s">
        <v>9</v>
      </c>
      <c r="C62" s="15" t="s">
        <v>10</v>
      </c>
      <c r="D62" s="17">
        <v>0</v>
      </c>
      <c r="E62" s="17">
        <v>0</v>
      </c>
      <c r="F62" s="17">
        <v>0</v>
      </c>
      <c r="G62" s="166" t="s">
        <v>145</v>
      </c>
      <c r="H62" s="176"/>
    </row>
    <row r="63" spans="1:8" x14ac:dyDescent="0.2">
      <c r="A63" s="172"/>
      <c r="B63" s="15" t="s">
        <v>11</v>
      </c>
      <c r="C63" s="15" t="s">
        <v>12</v>
      </c>
      <c r="D63" s="20">
        <v>0</v>
      </c>
      <c r="E63" s="20">
        <v>0</v>
      </c>
      <c r="F63" s="17">
        <v>0</v>
      </c>
      <c r="G63" s="166"/>
      <c r="H63" s="176"/>
    </row>
    <row r="64" spans="1:8" x14ac:dyDescent="0.2">
      <c r="A64" s="172" t="s">
        <v>48</v>
      </c>
      <c r="B64" s="15" t="s">
        <v>9</v>
      </c>
      <c r="C64" s="15" t="s">
        <v>10</v>
      </c>
      <c r="D64" s="17">
        <v>0</v>
      </c>
      <c r="E64" s="17">
        <v>0</v>
      </c>
      <c r="F64" s="17">
        <v>0</v>
      </c>
      <c r="G64" s="166" t="s">
        <v>145</v>
      </c>
      <c r="H64" s="176"/>
    </row>
    <row r="65" spans="1:8" x14ac:dyDescent="0.2">
      <c r="A65" s="172"/>
      <c r="B65" s="15" t="s">
        <v>11</v>
      </c>
      <c r="C65" s="15" t="s">
        <v>12</v>
      </c>
      <c r="D65" s="20">
        <v>0</v>
      </c>
      <c r="E65" s="20">
        <v>0</v>
      </c>
      <c r="F65" s="17">
        <v>0</v>
      </c>
      <c r="G65" s="166"/>
      <c r="H65" s="176"/>
    </row>
    <row r="66" spans="1:8" x14ac:dyDescent="0.2">
      <c r="A66" s="173" t="s">
        <v>49</v>
      </c>
      <c r="B66" s="173"/>
      <c r="C66" s="173"/>
      <c r="D66" s="9">
        <v>1230</v>
      </c>
      <c r="E66" s="9">
        <v>1084</v>
      </c>
      <c r="F66" s="10">
        <v>88.12</v>
      </c>
      <c r="G66" s="11"/>
      <c r="H66" s="30"/>
    </row>
    <row r="67" spans="1:8" ht="45" x14ac:dyDescent="0.2">
      <c r="A67" s="174" t="s">
        <v>50</v>
      </c>
      <c r="B67" s="174"/>
      <c r="C67" s="174"/>
      <c r="D67" s="12">
        <v>1230</v>
      </c>
      <c r="E67" s="12">
        <v>1084</v>
      </c>
      <c r="F67" s="13">
        <v>88.12</v>
      </c>
      <c r="G67" s="14"/>
      <c r="H67" s="30" t="s">
        <v>201</v>
      </c>
    </row>
    <row r="68" spans="1:8" x14ac:dyDescent="0.2">
      <c r="A68" s="172" t="s">
        <v>51</v>
      </c>
      <c r="B68" s="15" t="s">
        <v>9</v>
      </c>
      <c r="C68" s="15" t="s">
        <v>10</v>
      </c>
      <c r="D68" s="17">
        <v>4</v>
      </c>
      <c r="E68" s="17">
        <v>4</v>
      </c>
      <c r="F68" s="17">
        <v>100</v>
      </c>
      <c r="G68" s="166" t="s">
        <v>146</v>
      </c>
      <c r="H68" s="176" t="s">
        <v>202</v>
      </c>
    </row>
    <row r="69" spans="1:8" x14ac:dyDescent="0.2">
      <c r="A69" s="172"/>
      <c r="B69" s="15" t="s">
        <v>11</v>
      </c>
      <c r="C69" s="15" t="s">
        <v>12</v>
      </c>
      <c r="D69" s="20">
        <v>280</v>
      </c>
      <c r="E69" s="20">
        <v>140</v>
      </c>
      <c r="F69" s="17">
        <v>49.96</v>
      </c>
      <c r="G69" s="166"/>
      <c r="H69" s="176"/>
    </row>
    <row r="70" spans="1:8" x14ac:dyDescent="0.2">
      <c r="A70" s="172" t="s">
        <v>52</v>
      </c>
      <c r="B70" s="167" t="s">
        <v>14</v>
      </c>
      <c r="C70" s="15" t="s">
        <v>10</v>
      </c>
      <c r="D70" s="17">
        <v>1</v>
      </c>
      <c r="E70" s="17">
        <v>0.25</v>
      </c>
      <c r="F70" s="17">
        <v>25</v>
      </c>
      <c r="G70" s="166" t="s">
        <v>147</v>
      </c>
      <c r="H70" s="176"/>
    </row>
    <row r="71" spans="1:8" x14ac:dyDescent="0.2">
      <c r="A71" s="172"/>
      <c r="B71" s="167"/>
      <c r="C71" s="15" t="s">
        <v>12</v>
      </c>
      <c r="D71" s="20">
        <v>533</v>
      </c>
      <c r="E71" s="20">
        <v>529</v>
      </c>
      <c r="F71" s="17">
        <v>99.25</v>
      </c>
      <c r="G71" s="166"/>
      <c r="H71" s="176"/>
    </row>
    <row r="72" spans="1:8" x14ac:dyDescent="0.2">
      <c r="A72" s="172" t="s">
        <v>53</v>
      </c>
      <c r="B72" s="15" t="s">
        <v>9</v>
      </c>
      <c r="C72" s="15" t="s">
        <v>10</v>
      </c>
      <c r="D72" s="17">
        <v>5</v>
      </c>
      <c r="E72" s="17">
        <v>5</v>
      </c>
      <c r="F72" s="17">
        <v>100</v>
      </c>
      <c r="G72" s="166" t="s">
        <v>148</v>
      </c>
      <c r="H72" s="176"/>
    </row>
    <row r="73" spans="1:8" x14ac:dyDescent="0.2">
      <c r="A73" s="172"/>
      <c r="B73" s="15" t="s">
        <v>11</v>
      </c>
      <c r="C73" s="15" t="s">
        <v>12</v>
      </c>
      <c r="D73" s="20">
        <v>417</v>
      </c>
      <c r="E73" s="20">
        <v>415</v>
      </c>
      <c r="F73" s="17">
        <v>99.54</v>
      </c>
      <c r="G73" s="166"/>
      <c r="H73" s="176"/>
    </row>
    <row r="74" spans="1:8" x14ac:dyDescent="0.2">
      <c r="A74" s="172" t="s">
        <v>54</v>
      </c>
      <c r="B74" s="15" t="s">
        <v>9</v>
      </c>
      <c r="C74" s="15" t="s">
        <v>10</v>
      </c>
      <c r="D74" s="17">
        <v>0</v>
      </c>
      <c r="E74" s="17">
        <v>0</v>
      </c>
      <c r="F74" s="17">
        <v>0</v>
      </c>
      <c r="G74" s="166" t="s">
        <v>149</v>
      </c>
      <c r="H74" s="176"/>
    </row>
    <row r="75" spans="1:8" x14ac:dyDescent="0.2">
      <c r="A75" s="172"/>
      <c r="B75" s="15" t="s">
        <v>11</v>
      </c>
      <c r="C75" s="15" t="s">
        <v>12</v>
      </c>
      <c r="D75" s="20">
        <v>0</v>
      </c>
      <c r="E75" s="20">
        <v>0</v>
      </c>
      <c r="F75" s="17">
        <v>0</v>
      </c>
      <c r="G75" s="166"/>
      <c r="H75" s="176"/>
    </row>
    <row r="76" spans="1:8" x14ac:dyDescent="0.2">
      <c r="A76" s="173" t="s">
        <v>55</v>
      </c>
      <c r="B76" s="173"/>
      <c r="C76" s="173"/>
      <c r="D76" s="24">
        <v>567</v>
      </c>
      <c r="E76" s="24">
        <v>567</v>
      </c>
      <c r="F76" s="10">
        <v>100</v>
      </c>
      <c r="G76" s="11"/>
      <c r="H76" s="30"/>
    </row>
    <row r="77" spans="1:8" ht="45" x14ac:dyDescent="0.2">
      <c r="A77" s="174" t="s">
        <v>56</v>
      </c>
      <c r="B77" s="174"/>
      <c r="C77" s="174"/>
      <c r="D77" s="19">
        <v>567</v>
      </c>
      <c r="E77" s="19">
        <v>567</v>
      </c>
      <c r="F77" s="13">
        <v>100</v>
      </c>
      <c r="G77" s="14"/>
      <c r="H77" s="30" t="s">
        <v>203</v>
      </c>
    </row>
    <row r="78" spans="1:8" x14ac:dyDescent="0.2">
      <c r="A78" s="172" t="s">
        <v>57</v>
      </c>
      <c r="B78" s="15" t="s">
        <v>9</v>
      </c>
      <c r="C78" s="15" t="s">
        <v>10</v>
      </c>
      <c r="D78" s="17">
        <v>2</v>
      </c>
      <c r="E78" s="17">
        <v>4</v>
      </c>
      <c r="F78" s="17">
        <v>200</v>
      </c>
      <c r="G78" s="166" t="s">
        <v>150</v>
      </c>
      <c r="H78" s="176" t="s">
        <v>204</v>
      </c>
    </row>
    <row r="79" spans="1:8" x14ac:dyDescent="0.2">
      <c r="A79" s="172"/>
      <c r="B79" s="15" t="s">
        <v>11</v>
      </c>
      <c r="C79" s="15" t="s">
        <v>12</v>
      </c>
      <c r="D79" s="20">
        <v>324</v>
      </c>
      <c r="E79" s="20">
        <v>324</v>
      </c>
      <c r="F79" s="17">
        <v>100</v>
      </c>
      <c r="G79" s="166"/>
      <c r="H79" s="176"/>
    </row>
    <row r="80" spans="1:8" x14ac:dyDescent="0.2">
      <c r="A80" s="172" t="s">
        <v>58</v>
      </c>
      <c r="B80" s="15" t="s">
        <v>9</v>
      </c>
      <c r="C80" s="15" t="s">
        <v>10</v>
      </c>
      <c r="D80" s="17">
        <v>3</v>
      </c>
      <c r="E80" s="17">
        <v>3</v>
      </c>
      <c r="F80" s="17">
        <v>100</v>
      </c>
      <c r="G80" s="166" t="s">
        <v>151</v>
      </c>
      <c r="H80" s="176"/>
    </row>
    <row r="81" spans="1:8" x14ac:dyDescent="0.2">
      <c r="A81" s="172"/>
      <c r="B81" s="15" t="s">
        <v>11</v>
      </c>
      <c r="C81" s="15" t="s">
        <v>12</v>
      </c>
      <c r="D81" s="20">
        <v>243</v>
      </c>
      <c r="E81" s="20">
        <v>243</v>
      </c>
      <c r="F81" s="17">
        <v>100</v>
      </c>
      <c r="G81" s="166"/>
      <c r="H81" s="176"/>
    </row>
    <row r="82" spans="1:8" x14ac:dyDescent="0.2">
      <c r="A82" s="175" t="s">
        <v>59</v>
      </c>
      <c r="B82" s="175"/>
      <c r="C82" s="175"/>
      <c r="D82" s="6">
        <v>1048</v>
      </c>
      <c r="E82" s="25">
        <v>968</v>
      </c>
      <c r="F82" s="7">
        <v>92.29</v>
      </c>
      <c r="G82" s="8"/>
      <c r="H82" s="30"/>
    </row>
    <row r="83" spans="1:8" x14ac:dyDescent="0.2">
      <c r="A83" s="173" t="s">
        <v>60</v>
      </c>
      <c r="B83" s="173"/>
      <c r="C83" s="173"/>
      <c r="D83" s="24">
        <v>440</v>
      </c>
      <c r="E83" s="24">
        <v>437</v>
      </c>
      <c r="F83" s="10">
        <v>99.26</v>
      </c>
      <c r="G83" s="11"/>
      <c r="H83" s="30"/>
    </row>
    <row r="84" spans="1:8" ht="72" x14ac:dyDescent="0.2">
      <c r="A84" s="174" t="s">
        <v>61</v>
      </c>
      <c r="B84" s="174"/>
      <c r="C84" s="174"/>
      <c r="D84" s="19">
        <v>440</v>
      </c>
      <c r="E84" s="19">
        <v>437</v>
      </c>
      <c r="F84" s="13">
        <v>99.26</v>
      </c>
      <c r="G84" s="14"/>
      <c r="H84" s="30" t="s">
        <v>205</v>
      </c>
    </row>
    <row r="85" spans="1:8" x14ac:dyDescent="0.2">
      <c r="A85" s="172" t="s">
        <v>62</v>
      </c>
      <c r="B85" s="15" t="s">
        <v>9</v>
      </c>
      <c r="C85" s="15" t="s">
        <v>10</v>
      </c>
      <c r="D85" s="17">
        <v>3</v>
      </c>
      <c r="E85" s="17">
        <v>3</v>
      </c>
      <c r="F85" s="17">
        <v>100</v>
      </c>
      <c r="G85" s="166" t="s">
        <v>152</v>
      </c>
      <c r="H85" s="176" t="s">
        <v>206</v>
      </c>
    </row>
    <row r="86" spans="1:8" x14ac:dyDescent="0.2">
      <c r="A86" s="172"/>
      <c r="B86" s="15" t="s">
        <v>11</v>
      </c>
      <c r="C86" s="15" t="s">
        <v>12</v>
      </c>
      <c r="D86" s="20">
        <v>208</v>
      </c>
      <c r="E86" s="20">
        <v>205</v>
      </c>
      <c r="F86" s="17">
        <v>98.43</v>
      </c>
      <c r="G86" s="166"/>
      <c r="H86" s="176"/>
    </row>
    <row r="87" spans="1:8" x14ac:dyDescent="0.2">
      <c r="A87" s="172" t="s">
        <v>63</v>
      </c>
      <c r="B87" s="15" t="s">
        <v>9</v>
      </c>
      <c r="C87" s="15" t="s">
        <v>10</v>
      </c>
      <c r="D87" s="17">
        <v>100</v>
      </c>
      <c r="E87" s="17">
        <v>100</v>
      </c>
      <c r="F87" s="17">
        <v>100</v>
      </c>
      <c r="G87" s="166" t="s">
        <v>153</v>
      </c>
      <c r="H87" s="176"/>
    </row>
    <row r="88" spans="1:8" x14ac:dyDescent="0.2">
      <c r="A88" s="172"/>
      <c r="B88" s="15" t="s">
        <v>11</v>
      </c>
      <c r="C88" s="15" t="s">
        <v>12</v>
      </c>
      <c r="D88" s="20">
        <v>111</v>
      </c>
      <c r="E88" s="20">
        <v>111</v>
      </c>
      <c r="F88" s="17">
        <v>100</v>
      </c>
      <c r="G88" s="166"/>
      <c r="H88" s="176"/>
    </row>
    <row r="89" spans="1:8" x14ac:dyDescent="0.2">
      <c r="A89" s="172" t="s">
        <v>64</v>
      </c>
      <c r="B89" s="15" t="s">
        <v>9</v>
      </c>
      <c r="C89" s="15" t="s">
        <v>10</v>
      </c>
      <c r="D89" s="17">
        <v>423</v>
      </c>
      <c r="E89" s="17">
        <v>423</v>
      </c>
      <c r="F89" s="17">
        <v>100</v>
      </c>
      <c r="G89" s="166" t="s">
        <v>153</v>
      </c>
      <c r="H89" s="176"/>
    </row>
    <row r="90" spans="1:8" x14ac:dyDescent="0.2">
      <c r="A90" s="172"/>
      <c r="B90" s="15" t="s">
        <v>11</v>
      </c>
      <c r="C90" s="15" t="s">
        <v>12</v>
      </c>
      <c r="D90" s="20">
        <v>121</v>
      </c>
      <c r="E90" s="20">
        <v>121</v>
      </c>
      <c r="F90" s="17">
        <v>100</v>
      </c>
      <c r="G90" s="166"/>
      <c r="H90" s="176"/>
    </row>
    <row r="91" spans="1:8" x14ac:dyDescent="0.2">
      <c r="A91" s="173" t="s">
        <v>65</v>
      </c>
      <c r="B91" s="173"/>
      <c r="C91" s="173"/>
      <c r="D91" s="24">
        <v>0</v>
      </c>
      <c r="E91" s="24">
        <v>0</v>
      </c>
      <c r="F91" s="10">
        <v>0</v>
      </c>
      <c r="G91" s="11"/>
      <c r="H91" s="30"/>
    </row>
    <row r="92" spans="1:8" ht="45" x14ac:dyDescent="0.2">
      <c r="A92" s="174" t="s">
        <v>66</v>
      </c>
      <c r="B92" s="174"/>
      <c r="C92" s="174"/>
      <c r="D92" s="19">
        <v>0</v>
      </c>
      <c r="E92" s="19">
        <v>0</v>
      </c>
      <c r="F92" s="13">
        <v>0</v>
      </c>
      <c r="G92" s="14"/>
      <c r="H92" s="30" t="s">
        <v>207</v>
      </c>
    </row>
    <row r="93" spans="1:8" x14ac:dyDescent="0.2">
      <c r="A93" s="172" t="s">
        <v>67</v>
      </c>
      <c r="B93" s="15" t="s">
        <v>9</v>
      </c>
      <c r="C93" s="15" t="s">
        <v>10</v>
      </c>
      <c r="D93" s="17">
        <v>0</v>
      </c>
      <c r="E93" s="17">
        <v>0</v>
      </c>
      <c r="F93" s="17">
        <v>0</v>
      </c>
      <c r="G93" s="166" t="s">
        <v>154</v>
      </c>
      <c r="H93" s="181" t="s">
        <v>208</v>
      </c>
    </row>
    <row r="94" spans="1:8" x14ac:dyDescent="0.2">
      <c r="A94" s="172"/>
      <c r="B94" s="15" t="s">
        <v>11</v>
      </c>
      <c r="C94" s="15" t="s">
        <v>12</v>
      </c>
      <c r="D94" s="20">
        <v>0</v>
      </c>
      <c r="E94" s="20">
        <v>0</v>
      </c>
      <c r="F94" s="17">
        <v>0</v>
      </c>
      <c r="G94" s="166"/>
      <c r="H94" s="181"/>
    </row>
    <row r="95" spans="1:8" x14ac:dyDescent="0.2">
      <c r="A95" s="172" t="s">
        <v>68</v>
      </c>
      <c r="B95" s="15" t="s">
        <v>9</v>
      </c>
      <c r="C95" s="15" t="s">
        <v>10</v>
      </c>
      <c r="D95" s="17">
        <v>0</v>
      </c>
      <c r="E95" s="17">
        <v>0</v>
      </c>
      <c r="F95" s="17">
        <v>0</v>
      </c>
      <c r="G95" s="166" t="s">
        <v>155</v>
      </c>
      <c r="H95" s="181"/>
    </row>
    <row r="96" spans="1:8" x14ac:dyDescent="0.2">
      <c r="A96" s="172"/>
      <c r="B96" s="15" t="s">
        <v>11</v>
      </c>
      <c r="C96" s="15" t="s">
        <v>12</v>
      </c>
      <c r="D96" s="20">
        <v>0</v>
      </c>
      <c r="E96" s="20">
        <v>0</v>
      </c>
      <c r="F96" s="17">
        <v>0</v>
      </c>
      <c r="G96" s="166"/>
      <c r="H96" s="181"/>
    </row>
    <row r="97" spans="1:8" x14ac:dyDescent="0.2">
      <c r="A97" s="173" t="s">
        <v>69</v>
      </c>
      <c r="B97" s="173"/>
      <c r="C97" s="173"/>
      <c r="D97" s="24">
        <v>0</v>
      </c>
      <c r="E97" s="24">
        <v>0</v>
      </c>
      <c r="F97" s="10">
        <v>0</v>
      </c>
      <c r="G97" s="11"/>
      <c r="H97" s="30"/>
    </row>
    <row r="98" spans="1:8" ht="45" x14ac:dyDescent="0.2">
      <c r="A98" s="174" t="s">
        <v>70</v>
      </c>
      <c r="B98" s="174"/>
      <c r="C98" s="174"/>
      <c r="D98" s="19">
        <v>0</v>
      </c>
      <c r="E98" s="19">
        <v>0</v>
      </c>
      <c r="F98" s="13">
        <v>0</v>
      </c>
      <c r="G98" s="14"/>
      <c r="H98" s="30" t="s">
        <v>210</v>
      </c>
    </row>
    <row r="99" spans="1:8" ht="12.75" customHeight="1" x14ac:dyDescent="0.2">
      <c r="A99" s="172" t="s">
        <v>71</v>
      </c>
      <c r="B99" s="15" t="s">
        <v>9</v>
      </c>
      <c r="C99" s="15" t="s">
        <v>10</v>
      </c>
      <c r="D99" s="17">
        <v>0</v>
      </c>
      <c r="E99" s="17">
        <v>0</v>
      </c>
      <c r="F99" s="17">
        <v>0</v>
      </c>
      <c r="G99" s="166" t="s">
        <v>156</v>
      </c>
      <c r="H99" s="181" t="s">
        <v>209</v>
      </c>
    </row>
    <row r="100" spans="1:8" x14ac:dyDescent="0.2">
      <c r="A100" s="172"/>
      <c r="B100" s="15" t="s">
        <v>11</v>
      </c>
      <c r="C100" s="15" t="s">
        <v>12</v>
      </c>
      <c r="D100" s="20">
        <v>0</v>
      </c>
      <c r="E100" s="20">
        <v>0</v>
      </c>
      <c r="F100" s="17">
        <v>0</v>
      </c>
      <c r="G100" s="166"/>
      <c r="H100" s="181"/>
    </row>
    <row r="101" spans="1:8" x14ac:dyDescent="0.2">
      <c r="A101" s="172" t="s">
        <v>72</v>
      </c>
      <c r="B101" s="15" t="s">
        <v>9</v>
      </c>
      <c r="C101" s="15" t="s">
        <v>10</v>
      </c>
      <c r="D101" s="17">
        <v>0</v>
      </c>
      <c r="E101" s="17">
        <v>0</v>
      </c>
      <c r="F101" s="17">
        <v>0</v>
      </c>
      <c r="G101" s="166" t="s">
        <v>156</v>
      </c>
      <c r="H101" s="181"/>
    </row>
    <row r="102" spans="1:8" x14ac:dyDescent="0.2">
      <c r="A102" s="172"/>
      <c r="B102" s="15" t="s">
        <v>11</v>
      </c>
      <c r="C102" s="15" t="s">
        <v>12</v>
      </c>
      <c r="D102" s="20">
        <v>0</v>
      </c>
      <c r="E102" s="20">
        <v>0</v>
      </c>
      <c r="F102" s="17">
        <v>0</v>
      </c>
      <c r="G102" s="166"/>
      <c r="H102" s="181"/>
    </row>
    <row r="103" spans="1:8" x14ac:dyDescent="0.2">
      <c r="A103" s="172" t="s">
        <v>73</v>
      </c>
      <c r="B103" s="15" t="s">
        <v>9</v>
      </c>
      <c r="C103" s="15" t="s">
        <v>10</v>
      </c>
      <c r="D103" s="17">
        <v>0</v>
      </c>
      <c r="E103" s="17">
        <v>0</v>
      </c>
      <c r="F103" s="17">
        <v>0</v>
      </c>
      <c r="G103" s="166" t="s">
        <v>156</v>
      </c>
      <c r="H103" s="181"/>
    </row>
    <row r="104" spans="1:8" x14ac:dyDescent="0.2">
      <c r="A104" s="172"/>
      <c r="B104" s="15" t="s">
        <v>11</v>
      </c>
      <c r="C104" s="15" t="s">
        <v>12</v>
      </c>
      <c r="D104" s="20">
        <v>0</v>
      </c>
      <c r="E104" s="20">
        <v>0</v>
      </c>
      <c r="F104" s="17">
        <v>0</v>
      </c>
      <c r="G104" s="166"/>
      <c r="H104" s="181"/>
    </row>
    <row r="105" spans="1:8" x14ac:dyDescent="0.2">
      <c r="A105" s="172" t="s">
        <v>74</v>
      </c>
      <c r="B105" s="15" t="s">
        <v>9</v>
      </c>
      <c r="C105" s="15" t="s">
        <v>10</v>
      </c>
      <c r="D105" s="17">
        <v>0</v>
      </c>
      <c r="E105" s="17">
        <v>0</v>
      </c>
      <c r="F105" s="17">
        <v>0</v>
      </c>
      <c r="G105" s="166" t="s">
        <v>156</v>
      </c>
      <c r="H105" s="181"/>
    </row>
    <row r="106" spans="1:8" x14ac:dyDescent="0.2">
      <c r="A106" s="172"/>
      <c r="B106" s="15" t="s">
        <v>11</v>
      </c>
      <c r="C106" s="15" t="s">
        <v>12</v>
      </c>
      <c r="D106" s="20">
        <v>0</v>
      </c>
      <c r="E106" s="20">
        <v>0</v>
      </c>
      <c r="F106" s="17">
        <v>0</v>
      </c>
      <c r="G106" s="166"/>
      <c r="H106" s="181"/>
    </row>
    <row r="107" spans="1:8" x14ac:dyDescent="0.2">
      <c r="A107" s="172" t="s">
        <v>75</v>
      </c>
      <c r="B107" s="15" t="s">
        <v>9</v>
      </c>
      <c r="C107" s="15" t="s">
        <v>10</v>
      </c>
      <c r="D107" s="17">
        <v>0</v>
      </c>
      <c r="E107" s="17">
        <v>0</v>
      </c>
      <c r="F107" s="17">
        <v>0</v>
      </c>
      <c r="G107" s="166" t="s">
        <v>156</v>
      </c>
      <c r="H107" s="181"/>
    </row>
    <row r="108" spans="1:8" x14ac:dyDescent="0.2">
      <c r="A108" s="172"/>
      <c r="B108" s="15" t="s">
        <v>11</v>
      </c>
      <c r="C108" s="15" t="s">
        <v>12</v>
      </c>
      <c r="D108" s="20">
        <v>0</v>
      </c>
      <c r="E108" s="20">
        <v>0</v>
      </c>
      <c r="F108" s="17">
        <v>0</v>
      </c>
      <c r="G108" s="166"/>
      <c r="H108" s="181"/>
    </row>
    <row r="109" spans="1:8" x14ac:dyDescent="0.2">
      <c r="A109" s="173" t="s">
        <v>76</v>
      </c>
      <c r="B109" s="173"/>
      <c r="C109" s="173"/>
      <c r="D109" s="24">
        <v>307</v>
      </c>
      <c r="E109" s="24">
        <v>244</v>
      </c>
      <c r="F109" s="10">
        <v>79.66</v>
      </c>
      <c r="G109" s="11"/>
      <c r="H109" s="30"/>
    </row>
    <row r="110" spans="1:8" ht="63" x14ac:dyDescent="0.2">
      <c r="A110" s="174" t="s">
        <v>77</v>
      </c>
      <c r="B110" s="174"/>
      <c r="C110" s="174"/>
      <c r="D110" s="19">
        <v>307</v>
      </c>
      <c r="E110" s="19">
        <v>244</v>
      </c>
      <c r="F110" s="13">
        <v>79.66</v>
      </c>
      <c r="G110" s="14"/>
      <c r="H110" s="30" t="s">
        <v>211</v>
      </c>
    </row>
    <row r="111" spans="1:8" x14ac:dyDescent="0.2">
      <c r="A111" s="172" t="s">
        <v>78</v>
      </c>
      <c r="B111" s="15" t="s">
        <v>9</v>
      </c>
      <c r="C111" s="15" t="s">
        <v>10</v>
      </c>
      <c r="D111" s="17">
        <v>488</v>
      </c>
      <c r="E111" s="17">
        <v>488</v>
      </c>
      <c r="F111" s="17">
        <v>100</v>
      </c>
      <c r="G111" s="166" t="s">
        <v>157</v>
      </c>
      <c r="H111" s="176" t="s">
        <v>212</v>
      </c>
    </row>
    <row r="112" spans="1:8" x14ac:dyDescent="0.2">
      <c r="A112" s="172"/>
      <c r="B112" s="15" t="s">
        <v>11</v>
      </c>
      <c r="C112" s="15" t="s">
        <v>12</v>
      </c>
      <c r="D112" s="20">
        <v>307</v>
      </c>
      <c r="E112" s="20">
        <v>244</v>
      </c>
      <c r="F112" s="17">
        <v>79.66</v>
      </c>
      <c r="G112" s="166"/>
      <c r="H112" s="176"/>
    </row>
    <row r="113" spans="1:8" x14ac:dyDescent="0.2">
      <c r="A113" s="173" t="s">
        <v>79</v>
      </c>
      <c r="B113" s="173"/>
      <c r="C113" s="173"/>
      <c r="D113" s="24">
        <v>301</v>
      </c>
      <c r="E113" s="24">
        <v>286</v>
      </c>
      <c r="F113" s="10">
        <v>94.95</v>
      </c>
      <c r="G113" s="11"/>
      <c r="H113" s="30"/>
    </row>
    <row r="114" spans="1:8" ht="27" x14ac:dyDescent="0.2">
      <c r="A114" s="174" t="s">
        <v>80</v>
      </c>
      <c r="B114" s="174"/>
      <c r="C114" s="174"/>
      <c r="D114" s="19">
        <v>301</v>
      </c>
      <c r="E114" s="19">
        <v>286</v>
      </c>
      <c r="F114" s="13">
        <v>94.95</v>
      </c>
      <c r="G114" s="14"/>
      <c r="H114" s="30" t="s">
        <v>213</v>
      </c>
    </row>
    <row r="115" spans="1:8" x14ac:dyDescent="0.2">
      <c r="A115" s="172" t="s">
        <v>81</v>
      </c>
      <c r="B115" s="15" t="s">
        <v>9</v>
      </c>
      <c r="C115" s="15" t="s">
        <v>10</v>
      </c>
      <c r="D115" s="17">
        <v>200</v>
      </c>
      <c r="E115" s="17">
        <v>200</v>
      </c>
      <c r="F115" s="17">
        <v>100</v>
      </c>
      <c r="G115" s="169" t="s">
        <v>158</v>
      </c>
      <c r="H115" s="176" t="s">
        <v>214</v>
      </c>
    </row>
    <row r="116" spans="1:8" x14ac:dyDescent="0.2">
      <c r="A116" s="172"/>
      <c r="B116" s="15" t="s">
        <v>11</v>
      </c>
      <c r="C116" s="15" t="s">
        <v>12</v>
      </c>
      <c r="D116" s="20">
        <v>301</v>
      </c>
      <c r="E116" s="20">
        <v>286</v>
      </c>
      <c r="F116" s="17">
        <v>94.95</v>
      </c>
      <c r="G116" s="169"/>
      <c r="H116" s="176"/>
    </row>
    <row r="117" spans="1:8" x14ac:dyDescent="0.2">
      <c r="A117" s="175" t="s">
        <v>82</v>
      </c>
      <c r="B117" s="175"/>
      <c r="C117" s="175"/>
      <c r="D117" s="6">
        <v>1726</v>
      </c>
      <c r="E117" s="6">
        <v>1698</v>
      </c>
      <c r="F117" s="7">
        <v>98.33</v>
      </c>
      <c r="G117" s="8"/>
      <c r="H117" s="30"/>
    </row>
    <row r="118" spans="1:8" x14ac:dyDescent="0.2">
      <c r="A118" s="173" t="s">
        <v>83</v>
      </c>
      <c r="B118" s="173"/>
      <c r="C118" s="173"/>
      <c r="D118" s="24">
        <v>203</v>
      </c>
      <c r="E118" s="24">
        <v>186</v>
      </c>
      <c r="F118" s="10">
        <v>91.6</v>
      </c>
      <c r="G118" s="11"/>
      <c r="H118" s="30"/>
    </row>
    <row r="119" spans="1:8" ht="36" x14ac:dyDescent="0.2">
      <c r="A119" s="174" t="s">
        <v>84</v>
      </c>
      <c r="B119" s="174"/>
      <c r="C119" s="174"/>
      <c r="D119" s="19">
        <v>203</v>
      </c>
      <c r="E119" s="19">
        <v>186</v>
      </c>
      <c r="F119" s="13">
        <v>91.6</v>
      </c>
      <c r="G119" s="14"/>
      <c r="H119" s="30" t="s">
        <v>215</v>
      </c>
    </row>
    <row r="120" spans="1:8" x14ac:dyDescent="0.2">
      <c r="A120" s="172" t="s">
        <v>85</v>
      </c>
      <c r="B120" s="15" t="s">
        <v>9</v>
      </c>
      <c r="C120" s="15" t="s">
        <v>10</v>
      </c>
      <c r="D120" s="17">
        <v>67</v>
      </c>
      <c r="E120" s="17">
        <v>67</v>
      </c>
      <c r="F120" s="17">
        <v>100</v>
      </c>
      <c r="G120" s="166" t="s">
        <v>159</v>
      </c>
      <c r="H120" s="176" t="s">
        <v>216</v>
      </c>
    </row>
    <row r="121" spans="1:8" x14ac:dyDescent="0.2">
      <c r="A121" s="172"/>
      <c r="B121" s="15" t="s">
        <v>11</v>
      </c>
      <c r="C121" s="15" t="s">
        <v>12</v>
      </c>
      <c r="D121" s="20">
        <v>203</v>
      </c>
      <c r="E121" s="20">
        <v>186</v>
      </c>
      <c r="F121" s="17">
        <v>91.6</v>
      </c>
      <c r="G121" s="166"/>
      <c r="H121" s="176"/>
    </row>
    <row r="122" spans="1:8" x14ac:dyDescent="0.2">
      <c r="A122" s="173" t="s">
        <v>86</v>
      </c>
      <c r="B122" s="173"/>
      <c r="C122" s="173"/>
      <c r="D122" s="24">
        <v>594</v>
      </c>
      <c r="E122" s="24">
        <v>594</v>
      </c>
      <c r="F122" s="10">
        <v>100</v>
      </c>
      <c r="G122" s="11"/>
      <c r="H122" s="30"/>
    </row>
    <row r="123" spans="1:8" ht="45" x14ac:dyDescent="0.2">
      <c r="A123" s="174" t="s">
        <v>87</v>
      </c>
      <c r="B123" s="174"/>
      <c r="C123" s="174"/>
      <c r="D123" s="19">
        <v>594</v>
      </c>
      <c r="E123" s="19">
        <v>594</v>
      </c>
      <c r="F123" s="13">
        <v>100</v>
      </c>
      <c r="G123" s="14"/>
      <c r="H123" s="30" t="s">
        <v>217</v>
      </c>
    </row>
    <row r="124" spans="1:8" x14ac:dyDescent="0.2">
      <c r="A124" s="172" t="s">
        <v>88</v>
      </c>
      <c r="B124" s="15" t="s">
        <v>9</v>
      </c>
      <c r="C124" s="15" t="s">
        <v>10</v>
      </c>
      <c r="D124" s="17">
        <v>204</v>
      </c>
      <c r="E124" s="17">
        <v>204</v>
      </c>
      <c r="F124" s="17">
        <v>100</v>
      </c>
      <c r="G124" s="166" t="s">
        <v>160</v>
      </c>
      <c r="H124" s="176" t="s">
        <v>218</v>
      </c>
    </row>
    <row r="125" spans="1:8" x14ac:dyDescent="0.2">
      <c r="A125" s="172"/>
      <c r="B125" s="15" t="s">
        <v>11</v>
      </c>
      <c r="C125" s="15" t="s">
        <v>12</v>
      </c>
      <c r="D125" s="20">
        <v>238</v>
      </c>
      <c r="E125" s="20">
        <v>238</v>
      </c>
      <c r="F125" s="17">
        <v>100</v>
      </c>
      <c r="G125" s="166"/>
      <c r="H125" s="176"/>
    </row>
    <row r="126" spans="1:8" x14ac:dyDescent="0.2">
      <c r="A126" s="172" t="s">
        <v>89</v>
      </c>
      <c r="B126" s="15" t="s">
        <v>9</v>
      </c>
      <c r="C126" s="15" t="s">
        <v>10</v>
      </c>
      <c r="D126" s="17">
        <v>385</v>
      </c>
      <c r="E126" s="17">
        <v>385</v>
      </c>
      <c r="F126" s="17">
        <v>100</v>
      </c>
      <c r="G126" s="166" t="s">
        <v>161</v>
      </c>
      <c r="H126" s="176"/>
    </row>
    <row r="127" spans="1:8" x14ac:dyDescent="0.2">
      <c r="A127" s="172"/>
      <c r="B127" s="15" t="s">
        <v>11</v>
      </c>
      <c r="C127" s="15" t="s">
        <v>12</v>
      </c>
      <c r="D127" s="20">
        <v>356</v>
      </c>
      <c r="E127" s="20">
        <v>356</v>
      </c>
      <c r="F127" s="17">
        <v>100</v>
      </c>
      <c r="G127" s="166"/>
      <c r="H127" s="176"/>
    </row>
    <row r="128" spans="1:8" x14ac:dyDescent="0.2">
      <c r="A128" s="173" t="s">
        <v>90</v>
      </c>
      <c r="B128" s="173"/>
      <c r="C128" s="173"/>
      <c r="D128" s="24">
        <v>205</v>
      </c>
      <c r="E128" s="24">
        <v>194</v>
      </c>
      <c r="F128" s="10">
        <v>94.84</v>
      </c>
      <c r="G128" s="11"/>
      <c r="H128" s="30"/>
    </row>
    <row r="129" spans="1:8" ht="45" x14ac:dyDescent="0.2">
      <c r="A129" s="174" t="s">
        <v>91</v>
      </c>
      <c r="B129" s="174"/>
      <c r="C129" s="174"/>
      <c r="D129" s="19">
        <v>205</v>
      </c>
      <c r="E129" s="19">
        <v>194</v>
      </c>
      <c r="F129" s="13">
        <v>94.84</v>
      </c>
      <c r="G129" s="14"/>
      <c r="H129" s="30" t="s">
        <v>219</v>
      </c>
    </row>
    <row r="130" spans="1:8" ht="15" customHeight="1" x14ac:dyDescent="0.2">
      <c r="A130" s="167" t="s">
        <v>179</v>
      </c>
      <c r="B130" s="15" t="s">
        <v>9</v>
      </c>
      <c r="C130" s="15" t="s">
        <v>10</v>
      </c>
      <c r="D130" s="17">
        <v>7</v>
      </c>
      <c r="E130" s="17">
        <v>7</v>
      </c>
      <c r="F130" s="17">
        <v>100</v>
      </c>
      <c r="G130" s="166" t="s">
        <v>162</v>
      </c>
      <c r="H130" s="176" t="s">
        <v>220</v>
      </c>
    </row>
    <row r="131" spans="1:8" x14ac:dyDescent="0.2">
      <c r="A131" s="168"/>
      <c r="B131" s="15" t="s">
        <v>11</v>
      </c>
      <c r="C131" s="21" t="s">
        <v>12</v>
      </c>
      <c r="D131" s="22">
        <v>205</v>
      </c>
      <c r="E131" s="22">
        <v>194</v>
      </c>
      <c r="F131" s="23">
        <v>94.84</v>
      </c>
      <c r="G131" s="166"/>
      <c r="H131" s="176"/>
    </row>
    <row r="132" spans="1:8" x14ac:dyDescent="0.2">
      <c r="A132" s="173" t="s">
        <v>92</v>
      </c>
      <c r="B132" s="173"/>
      <c r="C132" s="173"/>
      <c r="D132" s="24">
        <v>475</v>
      </c>
      <c r="E132" s="24">
        <v>474</v>
      </c>
      <c r="F132" s="10">
        <v>99.75</v>
      </c>
      <c r="G132" s="11"/>
      <c r="H132" s="30"/>
    </row>
    <row r="133" spans="1:8" ht="54" x14ac:dyDescent="0.2">
      <c r="A133" s="174" t="s">
        <v>93</v>
      </c>
      <c r="B133" s="174"/>
      <c r="C133" s="174"/>
      <c r="D133" s="19">
        <v>475</v>
      </c>
      <c r="E133" s="19">
        <v>474</v>
      </c>
      <c r="F133" s="13">
        <v>99.75</v>
      </c>
      <c r="G133" s="14"/>
      <c r="H133" s="30" t="s">
        <v>221</v>
      </c>
    </row>
    <row r="134" spans="1:8" x14ac:dyDescent="0.2">
      <c r="A134" s="172" t="s">
        <v>94</v>
      </c>
      <c r="B134" s="15" t="s">
        <v>9</v>
      </c>
      <c r="C134" s="15" t="s">
        <v>10</v>
      </c>
      <c r="D134" s="17">
        <v>3</v>
      </c>
      <c r="E134" s="17">
        <v>3</v>
      </c>
      <c r="F134" s="17">
        <v>100</v>
      </c>
      <c r="G134" s="166" t="s">
        <v>163</v>
      </c>
      <c r="H134" s="176" t="s">
        <v>222</v>
      </c>
    </row>
    <row r="135" spans="1:8" x14ac:dyDescent="0.2">
      <c r="A135" s="172"/>
      <c r="B135" s="15" t="s">
        <v>11</v>
      </c>
      <c r="C135" s="15" t="s">
        <v>12</v>
      </c>
      <c r="D135" s="20">
        <v>180</v>
      </c>
      <c r="E135" s="20">
        <v>179</v>
      </c>
      <c r="F135" s="17">
        <v>99.38</v>
      </c>
      <c r="G135" s="166"/>
      <c r="H135" s="176"/>
    </row>
    <row r="136" spans="1:8" x14ac:dyDescent="0.2">
      <c r="A136" s="172" t="s">
        <v>95</v>
      </c>
      <c r="B136" s="15" t="s">
        <v>9</v>
      </c>
      <c r="C136" s="15" t="s">
        <v>10</v>
      </c>
      <c r="D136" s="17">
        <v>2</v>
      </c>
      <c r="E136" s="17">
        <v>2</v>
      </c>
      <c r="F136" s="17">
        <v>100</v>
      </c>
      <c r="G136" s="166" t="s">
        <v>164</v>
      </c>
      <c r="H136" s="176"/>
    </row>
    <row r="137" spans="1:8" x14ac:dyDescent="0.2">
      <c r="A137" s="172"/>
      <c r="B137" s="15" t="s">
        <v>11</v>
      </c>
      <c r="C137" s="15" t="s">
        <v>12</v>
      </c>
      <c r="D137" s="20">
        <v>295</v>
      </c>
      <c r="E137" s="20">
        <v>295</v>
      </c>
      <c r="F137" s="17">
        <v>99.98</v>
      </c>
      <c r="G137" s="166"/>
      <c r="H137" s="176"/>
    </row>
    <row r="138" spans="1:8" x14ac:dyDescent="0.2">
      <c r="A138" s="172" t="s">
        <v>96</v>
      </c>
      <c r="B138" s="15" t="s">
        <v>9</v>
      </c>
      <c r="C138" s="15" t="s">
        <v>10</v>
      </c>
      <c r="D138" s="17">
        <v>0</v>
      </c>
      <c r="E138" s="17">
        <v>0</v>
      </c>
      <c r="F138" s="17">
        <v>0</v>
      </c>
      <c r="G138" s="166" t="s">
        <v>132</v>
      </c>
      <c r="H138" s="176"/>
    </row>
    <row r="139" spans="1:8" x14ac:dyDescent="0.2">
      <c r="A139" s="172"/>
      <c r="B139" s="15" t="s">
        <v>11</v>
      </c>
      <c r="C139" s="15" t="s">
        <v>12</v>
      </c>
      <c r="D139" s="20">
        <v>0</v>
      </c>
      <c r="E139" s="20">
        <v>0</v>
      </c>
      <c r="F139" s="17">
        <v>0</v>
      </c>
      <c r="G139" s="166"/>
      <c r="H139" s="176"/>
    </row>
    <row r="140" spans="1:8" x14ac:dyDescent="0.2">
      <c r="A140" s="173" t="s">
        <v>97</v>
      </c>
      <c r="B140" s="173"/>
      <c r="C140" s="173"/>
      <c r="D140" s="24">
        <v>250</v>
      </c>
      <c r="E140" s="24">
        <v>250</v>
      </c>
      <c r="F140" s="10">
        <v>99.99</v>
      </c>
      <c r="G140" s="11"/>
      <c r="H140" s="30"/>
    </row>
    <row r="141" spans="1:8" ht="36" x14ac:dyDescent="0.2">
      <c r="A141" s="174" t="s">
        <v>98</v>
      </c>
      <c r="B141" s="174"/>
      <c r="C141" s="174"/>
      <c r="D141" s="19">
        <v>250</v>
      </c>
      <c r="E141" s="19">
        <v>250</v>
      </c>
      <c r="F141" s="13">
        <v>99.99</v>
      </c>
      <c r="G141" s="14"/>
      <c r="H141" s="30" t="s">
        <v>223</v>
      </c>
    </row>
    <row r="142" spans="1:8" x14ac:dyDescent="0.2">
      <c r="A142" s="172" t="s">
        <v>99</v>
      </c>
      <c r="B142" s="15" t="s">
        <v>9</v>
      </c>
      <c r="C142" s="15" t="s">
        <v>10</v>
      </c>
      <c r="D142" s="17">
        <v>0</v>
      </c>
      <c r="E142" s="17">
        <v>0</v>
      </c>
      <c r="F142" s="17">
        <v>0</v>
      </c>
      <c r="G142" s="166" t="s">
        <v>165</v>
      </c>
      <c r="H142" s="176" t="s">
        <v>224</v>
      </c>
    </row>
    <row r="143" spans="1:8" x14ac:dyDescent="0.2">
      <c r="A143" s="172"/>
      <c r="B143" s="15" t="s">
        <v>11</v>
      </c>
      <c r="C143" s="15" t="s">
        <v>12</v>
      </c>
      <c r="D143" s="20">
        <v>0</v>
      </c>
      <c r="E143" s="20">
        <v>0</v>
      </c>
      <c r="F143" s="17">
        <v>0</v>
      </c>
      <c r="G143" s="166"/>
      <c r="H143" s="176"/>
    </row>
    <row r="144" spans="1:8" x14ac:dyDescent="0.2">
      <c r="A144" s="172" t="s">
        <v>100</v>
      </c>
      <c r="B144" s="15" t="s">
        <v>9</v>
      </c>
      <c r="C144" s="15" t="s">
        <v>10</v>
      </c>
      <c r="D144" s="17">
        <v>0</v>
      </c>
      <c r="E144" s="17">
        <v>0</v>
      </c>
      <c r="F144" s="17">
        <v>0</v>
      </c>
      <c r="G144" s="166" t="s">
        <v>165</v>
      </c>
      <c r="H144" s="176"/>
    </row>
    <row r="145" spans="1:8" x14ac:dyDescent="0.2">
      <c r="A145" s="172"/>
      <c r="B145" s="15" t="s">
        <v>11</v>
      </c>
      <c r="C145" s="15" t="s">
        <v>12</v>
      </c>
      <c r="D145" s="20">
        <v>0</v>
      </c>
      <c r="E145" s="20">
        <v>0</v>
      </c>
      <c r="F145" s="17">
        <v>0</v>
      </c>
      <c r="G145" s="166"/>
      <c r="H145" s="176"/>
    </row>
    <row r="146" spans="1:8" x14ac:dyDescent="0.2">
      <c r="A146" s="172" t="s">
        <v>101</v>
      </c>
      <c r="B146" s="15" t="s">
        <v>9</v>
      </c>
      <c r="C146" s="15" t="s">
        <v>10</v>
      </c>
      <c r="D146" s="17">
        <v>0</v>
      </c>
      <c r="E146" s="17">
        <v>0</v>
      </c>
      <c r="F146" s="17">
        <v>0</v>
      </c>
      <c r="G146" s="166" t="s">
        <v>165</v>
      </c>
      <c r="H146" s="176"/>
    </row>
    <row r="147" spans="1:8" x14ac:dyDescent="0.2">
      <c r="A147" s="172"/>
      <c r="B147" s="15" t="s">
        <v>11</v>
      </c>
      <c r="C147" s="15" t="s">
        <v>12</v>
      </c>
      <c r="D147" s="20">
        <v>0</v>
      </c>
      <c r="E147" s="20">
        <v>0</v>
      </c>
      <c r="F147" s="17">
        <v>0</v>
      </c>
      <c r="G147" s="166"/>
      <c r="H147" s="176"/>
    </row>
    <row r="148" spans="1:8" x14ac:dyDescent="0.2">
      <c r="A148" s="172" t="s">
        <v>102</v>
      </c>
      <c r="B148" s="15" t="s">
        <v>9</v>
      </c>
      <c r="C148" s="15" t="s">
        <v>10</v>
      </c>
      <c r="D148" s="17">
        <v>0</v>
      </c>
      <c r="E148" s="17">
        <v>0</v>
      </c>
      <c r="F148" s="17">
        <v>0</v>
      </c>
      <c r="G148" s="166" t="s">
        <v>165</v>
      </c>
      <c r="H148" s="176"/>
    </row>
    <row r="149" spans="1:8" x14ac:dyDescent="0.2">
      <c r="A149" s="172"/>
      <c r="B149" s="15" t="s">
        <v>11</v>
      </c>
      <c r="C149" s="15" t="s">
        <v>12</v>
      </c>
      <c r="D149" s="20">
        <v>0</v>
      </c>
      <c r="E149" s="20">
        <v>0</v>
      </c>
      <c r="F149" s="17">
        <v>0</v>
      </c>
      <c r="G149" s="166"/>
      <c r="H149" s="176"/>
    </row>
    <row r="150" spans="1:8" x14ac:dyDescent="0.2">
      <c r="A150" s="172" t="s">
        <v>103</v>
      </c>
      <c r="B150" s="15" t="s">
        <v>9</v>
      </c>
      <c r="C150" s="15" t="s">
        <v>10</v>
      </c>
      <c r="D150" s="17">
        <v>1</v>
      </c>
      <c r="E150" s="17">
        <v>1</v>
      </c>
      <c r="F150" s="17">
        <v>100</v>
      </c>
      <c r="G150" s="166" t="s">
        <v>166</v>
      </c>
      <c r="H150" s="176"/>
    </row>
    <row r="151" spans="1:8" x14ac:dyDescent="0.2">
      <c r="A151" s="172"/>
      <c r="B151" s="15" t="s">
        <v>11</v>
      </c>
      <c r="C151" s="15" t="s">
        <v>12</v>
      </c>
      <c r="D151" s="20">
        <v>100</v>
      </c>
      <c r="E151" s="20">
        <v>100</v>
      </c>
      <c r="F151" s="17">
        <v>100</v>
      </c>
      <c r="G151" s="166"/>
      <c r="H151" s="176"/>
    </row>
    <row r="152" spans="1:8" x14ac:dyDescent="0.2">
      <c r="A152" s="172" t="s">
        <v>104</v>
      </c>
      <c r="B152" s="15" t="s">
        <v>9</v>
      </c>
      <c r="C152" s="15" t="s">
        <v>10</v>
      </c>
      <c r="D152" s="17">
        <v>1</v>
      </c>
      <c r="E152" s="17">
        <v>1</v>
      </c>
      <c r="F152" s="17">
        <v>100</v>
      </c>
      <c r="G152" s="166" t="s">
        <v>167</v>
      </c>
      <c r="H152" s="176"/>
    </row>
    <row r="153" spans="1:8" x14ac:dyDescent="0.2">
      <c r="A153" s="172"/>
      <c r="B153" s="15" t="s">
        <v>11</v>
      </c>
      <c r="C153" s="15" t="s">
        <v>12</v>
      </c>
      <c r="D153" s="20">
        <v>150</v>
      </c>
      <c r="E153" s="20">
        <v>150</v>
      </c>
      <c r="F153" s="17">
        <v>99.99</v>
      </c>
      <c r="G153" s="166"/>
      <c r="H153" s="176"/>
    </row>
    <row r="154" spans="1:8" x14ac:dyDescent="0.2">
      <c r="A154" s="172" t="s">
        <v>105</v>
      </c>
      <c r="B154" s="15" t="s">
        <v>9</v>
      </c>
      <c r="C154" s="15" t="s">
        <v>10</v>
      </c>
      <c r="D154" s="17">
        <v>0</v>
      </c>
      <c r="E154" s="17">
        <v>0</v>
      </c>
      <c r="F154" s="17">
        <v>0</v>
      </c>
      <c r="G154" s="166" t="s">
        <v>168</v>
      </c>
      <c r="H154" s="176"/>
    </row>
    <row r="155" spans="1:8" x14ac:dyDescent="0.2">
      <c r="A155" s="172"/>
      <c r="B155" s="15" t="s">
        <v>11</v>
      </c>
      <c r="C155" s="15" t="s">
        <v>12</v>
      </c>
      <c r="D155" s="20">
        <v>0</v>
      </c>
      <c r="E155" s="20">
        <v>0</v>
      </c>
      <c r="F155" s="17">
        <v>0</v>
      </c>
      <c r="G155" s="166"/>
      <c r="H155" s="176"/>
    </row>
    <row r="156" spans="1:8" x14ac:dyDescent="0.2">
      <c r="A156" s="175" t="s">
        <v>106</v>
      </c>
      <c r="B156" s="175"/>
      <c r="C156" s="175"/>
      <c r="D156" s="6">
        <v>5645</v>
      </c>
      <c r="E156" s="6">
        <v>5643</v>
      </c>
      <c r="F156" s="7">
        <v>99.97</v>
      </c>
      <c r="G156" s="8"/>
      <c r="H156" s="30"/>
    </row>
    <row r="157" spans="1:8" x14ac:dyDescent="0.2">
      <c r="A157" s="173" t="s">
        <v>107</v>
      </c>
      <c r="B157" s="173"/>
      <c r="C157" s="173"/>
      <c r="D157" s="9">
        <v>5645</v>
      </c>
      <c r="E157" s="9">
        <v>5643</v>
      </c>
      <c r="F157" s="10">
        <v>99.97</v>
      </c>
      <c r="G157" s="11"/>
      <c r="H157" s="30"/>
    </row>
    <row r="158" spans="1:8" ht="72" x14ac:dyDescent="0.2">
      <c r="A158" s="174" t="s">
        <v>108</v>
      </c>
      <c r="B158" s="174"/>
      <c r="C158" s="174"/>
      <c r="D158" s="12">
        <v>5645</v>
      </c>
      <c r="E158" s="12">
        <v>5643</v>
      </c>
      <c r="F158" s="13">
        <v>99.97</v>
      </c>
      <c r="G158" s="14"/>
      <c r="H158" s="30" t="s">
        <v>225</v>
      </c>
    </row>
    <row r="159" spans="1:8" x14ac:dyDescent="0.2">
      <c r="A159" s="172" t="s">
        <v>109</v>
      </c>
      <c r="B159" s="15" t="s">
        <v>9</v>
      </c>
      <c r="C159" s="15" t="s">
        <v>10</v>
      </c>
      <c r="D159" s="17">
        <v>300</v>
      </c>
      <c r="E159" s="17">
        <v>300</v>
      </c>
      <c r="F159" s="17">
        <v>100</v>
      </c>
      <c r="G159" s="166" t="s">
        <v>169</v>
      </c>
      <c r="H159" s="176" t="s">
        <v>226</v>
      </c>
    </row>
    <row r="160" spans="1:8" x14ac:dyDescent="0.2">
      <c r="A160" s="172"/>
      <c r="B160" s="15" t="s">
        <v>11</v>
      </c>
      <c r="C160" s="15" t="s">
        <v>12</v>
      </c>
      <c r="D160" s="20">
        <v>521</v>
      </c>
      <c r="E160" s="20">
        <v>521</v>
      </c>
      <c r="F160" s="17">
        <v>100</v>
      </c>
      <c r="G160" s="166"/>
      <c r="H160" s="176"/>
    </row>
    <row r="161" spans="1:8" x14ac:dyDescent="0.2">
      <c r="A161" s="172" t="s">
        <v>110</v>
      </c>
      <c r="B161" s="15" t="s">
        <v>9</v>
      </c>
      <c r="C161" s="15" t="s">
        <v>10</v>
      </c>
      <c r="D161" s="17">
        <v>0.25</v>
      </c>
      <c r="E161" s="17">
        <v>0.25</v>
      </c>
      <c r="F161" s="17">
        <v>100</v>
      </c>
      <c r="G161" s="166" t="s">
        <v>170</v>
      </c>
      <c r="H161" s="176"/>
    </row>
    <row r="162" spans="1:8" x14ac:dyDescent="0.2">
      <c r="A162" s="172"/>
      <c r="B162" s="15" t="s">
        <v>11</v>
      </c>
      <c r="C162" s="15" t="s">
        <v>12</v>
      </c>
      <c r="D162" s="18">
        <v>4629</v>
      </c>
      <c r="E162" s="18">
        <v>4627</v>
      </c>
      <c r="F162" s="17">
        <v>99.96</v>
      </c>
      <c r="G162" s="166"/>
      <c r="H162" s="176"/>
    </row>
    <row r="163" spans="1:8" x14ac:dyDescent="0.2">
      <c r="A163" s="172" t="s">
        <v>111</v>
      </c>
      <c r="B163" s="15" t="s">
        <v>9</v>
      </c>
      <c r="C163" s="15" t="s">
        <v>10</v>
      </c>
      <c r="D163" s="17">
        <v>300</v>
      </c>
      <c r="E163" s="17">
        <v>300</v>
      </c>
      <c r="F163" s="17">
        <v>100</v>
      </c>
      <c r="G163" s="166" t="s">
        <v>169</v>
      </c>
      <c r="H163" s="176"/>
    </row>
    <row r="164" spans="1:8" x14ac:dyDescent="0.2">
      <c r="A164" s="172"/>
      <c r="B164" s="15" t="s">
        <v>11</v>
      </c>
      <c r="C164" s="15" t="s">
        <v>12</v>
      </c>
      <c r="D164" s="20">
        <v>495</v>
      </c>
      <c r="E164" s="20">
        <v>495</v>
      </c>
      <c r="F164" s="17">
        <v>100</v>
      </c>
      <c r="G164" s="166"/>
      <c r="H164" s="176"/>
    </row>
    <row r="165" spans="1:8" x14ac:dyDescent="0.2">
      <c r="A165" s="175" t="s">
        <v>112</v>
      </c>
      <c r="B165" s="175"/>
      <c r="C165" s="175"/>
      <c r="D165" s="6">
        <v>3616</v>
      </c>
      <c r="E165" s="6">
        <v>3561</v>
      </c>
      <c r="F165" s="7">
        <v>98.48</v>
      </c>
      <c r="G165" s="8"/>
      <c r="H165" s="30"/>
    </row>
    <row r="166" spans="1:8" x14ac:dyDescent="0.2">
      <c r="A166" s="173" t="s">
        <v>113</v>
      </c>
      <c r="B166" s="173"/>
      <c r="C166" s="173"/>
      <c r="D166" s="24">
        <v>490</v>
      </c>
      <c r="E166" s="24">
        <v>487</v>
      </c>
      <c r="F166" s="10">
        <v>99.43</v>
      </c>
      <c r="G166" s="11"/>
      <c r="H166" s="30"/>
    </row>
    <row r="167" spans="1:8" ht="36" x14ac:dyDescent="0.2">
      <c r="A167" s="174" t="s">
        <v>114</v>
      </c>
      <c r="B167" s="174"/>
      <c r="C167" s="174"/>
      <c r="D167" s="19">
        <v>490</v>
      </c>
      <c r="E167" s="19">
        <v>487</v>
      </c>
      <c r="F167" s="13">
        <v>99.43</v>
      </c>
      <c r="G167" s="14"/>
      <c r="H167" s="30" t="s">
        <v>228</v>
      </c>
    </row>
    <row r="168" spans="1:8" x14ac:dyDescent="0.2">
      <c r="A168" s="172" t="s">
        <v>115</v>
      </c>
      <c r="B168" s="15" t="s">
        <v>9</v>
      </c>
      <c r="C168" s="15" t="s">
        <v>10</v>
      </c>
      <c r="D168" s="17">
        <v>6</v>
      </c>
      <c r="E168" s="17">
        <v>6</v>
      </c>
      <c r="F168" s="17">
        <v>100</v>
      </c>
      <c r="G168" s="166" t="s">
        <v>171</v>
      </c>
      <c r="H168" s="181" t="s">
        <v>227</v>
      </c>
    </row>
    <row r="169" spans="1:8" x14ac:dyDescent="0.2">
      <c r="A169" s="172"/>
      <c r="B169" s="15" t="s">
        <v>11</v>
      </c>
      <c r="C169" s="15" t="s">
        <v>12</v>
      </c>
      <c r="D169" s="20">
        <v>186</v>
      </c>
      <c r="E169" s="20">
        <v>186</v>
      </c>
      <c r="F169" s="17">
        <v>99.67</v>
      </c>
      <c r="G169" s="166"/>
      <c r="H169" s="181"/>
    </row>
    <row r="170" spans="1:8" x14ac:dyDescent="0.2">
      <c r="A170" s="172" t="s">
        <v>116</v>
      </c>
      <c r="B170" s="15" t="s">
        <v>9</v>
      </c>
      <c r="C170" s="15" t="s">
        <v>10</v>
      </c>
      <c r="D170" s="17">
        <v>3</v>
      </c>
      <c r="E170" s="17">
        <v>4</v>
      </c>
      <c r="F170" s="17">
        <v>133.33000000000001</v>
      </c>
      <c r="G170" s="166" t="s">
        <v>172</v>
      </c>
      <c r="H170" s="181"/>
    </row>
    <row r="171" spans="1:8" x14ac:dyDescent="0.2">
      <c r="A171" s="172"/>
      <c r="B171" s="15" t="s">
        <v>11</v>
      </c>
      <c r="C171" s="15" t="s">
        <v>12</v>
      </c>
      <c r="D171" s="20">
        <v>261</v>
      </c>
      <c r="E171" s="20">
        <v>261</v>
      </c>
      <c r="F171" s="17">
        <v>100</v>
      </c>
      <c r="G171" s="166"/>
      <c r="H171" s="181"/>
    </row>
    <row r="172" spans="1:8" x14ac:dyDescent="0.2">
      <c r="A172" s="172" t="s">
        <v>117</v>
      </c>
      <c r="B172" s="15" t="s">
        <v>9</v>
      </c>
      <c r="C172" s="15" t="s">
        <v>10</v>
      </c>
      <c r="D172" s="17">
        <v>0</v>
      </c>
      <c r="E172" s="17">
        <v>0</v>
      </c>
      <c r="F172" s="17">
        <v>0</v>
      </c>
      <c r="G172" s="166" t="s">
        <v>173</v>
      </c>
      <c r="H172" s="181"/>
    </row>
    <row r="173" spans="1:8" x14ac:dyDescent="0.2">
      <c r="A173" s="172"/>
      <c r="B173" s="15" t="s">
        <v>11</v>
      </c>
      <c r="C173" s="15" t="s">
        <v>12</v>
      </c>
      <c r="D173" s="20">
        <v>0</v>
      </c>
      <c r="E173" s="20">
        <v>0</v>
      </c>
      <c r="F173" s="17">
        <v>0</v>
      </c>
      <c r="G173" s="166"/>
      <c r="H173" s="181"/>
    </row>
    <row r="174" spans="1:8" x14ac:dyDescent="0.2">
      <c r="A174" s="172" t="s">
        <v>118</v>
      </c>
      <c r="B174" s="15" t="s">
        <v>9</v>
      </c>
      <c r="C174" s="15" t="s">
        <v>10</v>
      </c>
      <c r="D174" s="17">
        <v>83</v>
      </c>
      <c r="E174" s="17">
        <v>0</v>
      </c>
      <c r="F174" s="17">
        <v>0</v>
      </c>
      <c r="G174" s="166" t="s">
        <v>174</v>
      </c>
      <c r="H174" s="181"/>
    </row>
    <row r="175" spans="1:8" x14ac:dyDescent="0.2">
      <c r="A175" s="172"/>
      <c r="B175" s="15" t="s">
        <v>11</v>
      </c>
      <c r="C175" s="15" t="s">
        <v>12</v>
      </c>
      <c r="D175" s="20">
        <v>42</v>
      </c>
      <c r="E175" s="20">
        <v>40</v>
      </c>
      <c r="F175" s="17">
        <v>94.81</v>
      </c>
      <c r="G175" s="166"/>
      <c r="H175" s="181"/>
    </row>
    <row r="176" spans="1:8" x14ac:dyDescent="0.2">
      <c r="A176" s="173" t="s">
        <v>119</v>
      </c>
      <c r="B176" s="173"/>
      <c r="C176" s="173"/>
      <c r="D176" s="24">
        <v>0</v>
      </c>
      <c r="E176" s="24">
        <v>0</v>
      </c>
      <c r="F176" s="10">
        <v>0</v>
      </c>
      <c r="G176" s="11"/>
      <c r="H176" s="30"/>
    </row>
    <row r="177" spans="1:8" x14ac:dyDescent="0.2">
      <c r="A177" s="174" t="s">
        <v>120</v>
      </c>
      <c r="B177" s="174"/>
      <c r="C177" s="174"/>
      <c r="D177" s="19">
        <v>0</v>
      </c>
      <c r="E177" s="19">
        <v>0</v>
      </c>
      <c r="F177" s="13">
        <v>0</v>
      </c>
      <c r="G177" s="14"/>
      <c r="H177" s="30" t="s">
        <v>181</v>
      </c>
    </row>
    <row r="178" spans="1:8" x14ac:dyDescent="0.2">
      <c r="A178" s="172" t="s">
        <v>121</v>
      </c>
      <c r="B178" s="15" t="s">
        <v>9</v>
      </c>
      <c r="C178" s="15" t="s">
        <v>10</v>
      </c>
      <c r="D178" s="17">
        <v>0</v>
      </c>
      <c r="E178" s="17">
        <v>0</v>
      </c>
      <c r="F178" s="17">
        <v>0</v>
      </c>
      <c r="G178" s="166" t="s">
        <v>175</v>
      </c>
      <c r="H178" s="176" t="s">
        <v>182</v>
      </c>
    </row>
    <row r="179" spans="1:8" x14ac:dyDescent="0.2">
      <c r="A179" s="172"/>
      <c r="B179" s="15" t="s">
        <v>11</v>
      </c>
      <c r="C179" s="15" t="s">
        <v>12</v>
      </c>
      <c r="D179" s="20">
        <v>0</v>
      </c>
      <c r="E179" s="20">
        <v>0</v>
      </c>
      <c r="F179" s="17">
        <v>0</v>
      </c>
      <c r="G179" s="166"/>
      <c r="H179" s="176"/>
    </row>
    <row r="180" spans="1:8" x14ac:dyDescent="0.2">
      <c r="A180" s="173" t="s">
        <v>122</v>
      </c>
      <c r="B180" s="173"/>
      <c r="C180" s="173"/>
      <c r="D180" s="9">
        <v>3127</v>
      </c>
      <c r="E180" s="9">
        <v>3074</v>
      </c>
      <c r="F180" s="10">
        <v>98.33</v>
      </c>
      <c r="G180" s="11"/>
      <c r="H180" s="30"/>
    </row>
    <row r="181" spans="1:8" ht="54" x14ac:dyDescent="0.2">
      <c r="A181" s="174" t="s">
        <v>123</v>
      </c>
      <c r="B181" s="174"/>
      <c r="C181" s="174"/>
      <c r="D181" s="12">
        <v>3127</v>
      </c>
      <c r="E181" s="12">
        <v>3074</v>
      </c>
      <c r="F181" s="13">
        <v>98.33</v>
      </c>
      <c r="G181" s="14"/>
      <c r="H181" s="30" t="s">
        <v>229</v>
      </c>
    </row>
    <row r="182" spans="1:8" x14ac:dyDescent="0.2">
      <c r="A182" s="172" t="s">
        <v>124</v>
      </c>
      <c r="B182" s="15" t="s">
        <v>9</v>
      </c>
      <c r="C182" s="15" t="s">
        <v>10</v>
      </c>
      <c r="D182" s="17">
        <v>1</v>
      </c>
      <c r="E182" s="17">
        <v>1</v>
      </c>
      <c r="F182" s="17">
        <v>100</v>
      </c>
      <c r="G182" s="166" t="s">
        <v>176</v>
      </c>
      <c r="H182" s="176" t="s">
        <v>230</v>
      </c>
    </row>
    <row r="183" spans="1:8" x14ac:dyDescent="0.2">
      <c r="A183" s="172"/>
      <c r="B183" s="15" t="s">
        <v>11</v>
      </c>
      <c r="C183" s="15" t="s">
        <v>12</v>
      </c>
      <c r="D183" s="18">
        <v>2690</v>
      </c>
      <c r="E183" s="18">
        <v>2641</v>
      </c>
      <c r="F183" s="17">
        <v>98.18</v>
      </c>
      <c r="G183" s="166"/>
      <c r="H183" s="176"/>
    </row>
    <row r="184" spans="1:8" x14ac:dyDescent="0.2">
      <c r="A184" s="172" t="s">
        <v>125</v>
      </c>
      <c r="B184" s="15" t="s">
        <v>9</v>
      </c>
      <c r="C184" s="15" t="s">
        <v>10</v>
      </c>
      <c r="D184" s="17">
        <v>1</v>
      </c>
      <c r="E184" s="17">
        <v>1</v>
      </c>
      <c r="F184" s="17">
        <v>100</v>
      </c>
      <c r="G184" s="166" t="s">
        <v>176</v>
      </c>
      <c r="H184" s="176"/>
    </row>
    <row r="185" spans="1:8" x14ac:dyDescent="0.2">
      <c r="A185" s="172"/>
      <c r="B185" s="15" t="s">
        <v>11</v>
      </c>
      <c r="C185" s="15" t="s">
        <v>12</v>
      </c>
      <c r="D185" s="20">
        <v>424</v>
      </c>
      <c r="E185" s="20">
        <v>424</v>
      </c>
      <c r="F185" s="17">
        <v>100</v>
      </c>
      <c r="G185" s="166"/>
      <c r="H185" s="176"/>
    </row>
    <row r="186" spans="1:8" x14ac:dyDescent="0.2">
      <c r="A186" s="172" t="s">
        <v>126</v>
      </c>
      <c r="B186" s="167" t="s">
        <v>14</v>
      </c>
      <c r="C186" s="15" t="s">
        <v>10</v>
      </c>
      <c r="D186" s="17">
        <v>1</v>
      </c>
      <c r="E186" s="17">
        <v>1</v>
      </c>
      <c r="F186" s="17">
        <v>100</v>
      </c>
      <c r="G186" s="166" t="s">
        <v>177</v>
      </c>
      <c r="H186" s="176"/>
    </row>
    <row r="187" spans="1:8" x14ac:dyDescent="0.2">
      <c r="A187" s="172"/>
      <c r="B187" s="167"/>
      <c r="C187" s="15" t="s">
        <v>12</v>
      </c>
      <c r="D187" s="20">
        <v>13</v>
      </c>
      <c r="E187" s="20">
        <v>10</v>
      </c>
      <c r="F187" s="17">
        <v>75</v>
      </c>
      <c r="G187" s="166"/>
      <c r="H187" s="176"/>
    </row>
    <row r="188" spans="1:8" x14ac:dyDescent="0.2">
      <c r="A188" s="170" t="s">
        <v>127</v>
      </c>
      <c r="B188" s="170"/>
      <c r="C188" s="170"/>
      <c r="D188" s="26">
        <v>24115</v>
      </c>
      <c r="E188" s="26">
        <v>23635</v>
      </c>
      <c r="F188" s="27">
        <v>98.01</v>
      </c>
      <c r="G188" s="28"/>
      <c r="H188" s="30"/>
    </row>
  </sheetData>
  <autoFilter ref="A3:G188">
    <filterColumn colId="0" showButton="0"/>
    <filterColumn colId="1" showButton="0"/>
  </autoFilter>
  <mergeCells count="218">
    <mergeCell ref="H142:H155"/>
    <mergeCell ref="H159:H164"/>
    <mergeCell ref="H168:H175"/>
    <mergeCell ref="H182:H187"/>
    <mergeCell ref="H2:H3"/>
    <mergeCell ref="H178:H179"/>
    <mergeCell ref="H7:H11"/>
    <mergeCell ref="H13:H16"/>
    <mergeCell ref="H18:H25"/>
    <mergeCell ref="H27:H34"/>
    <mergeCell ref="H36:H41"/>
    <mergeCell ref="H44:H45"/>
    <mergeCell ref="H48:H49"/>
    <mergeCell ref="H52:H57"/>
    <mergeCell ref="H60:H65"/>
    <mergeCell ref="H68:H75"/>
    <mergeCell ref="H78:H81"/>
    <mergeCell ref="H85:H90"/>
    <mergeCell ref="H93:H96"/>
    <mergeCell ref="H99:H108"/>
    <mergeCell ref="H111:H112"/>
    <mergeCell ref="H115:H116"/>
    <mergeCell ref="H120:H121"/>
    <mergeCell ref="H124:H127"/>
    <mergeCell ref="H130:H131"/>
    <mergeCell ref="H134:H139"/>
    <mergeCell ref="A1:G1"/>
    <mergeCell ref="A2:C3"/>
    <mergeCell ref="D2:F2"/>
    <mergeCell ref="A11:C11"/>
    <mergeCell ref="A12:C12"/>
    <mergeCell ref="A13:A14"/>
    <mergeCell ref="A15:A16"/>
    <mergeCell ref="A17:C17"/>
    <mergeCell ref="A4:C4"/>
    <mergeCell ref="A5:C5"/>
    <mergeCell ref="A6:C6"/>
    <mergeCell ref="A7:A8"/>
    <mergeCell ref="A9:A10"/>
    <mergeCell ref="B9:B10"/>
    <mergeCell ref="G7:G8"/>
    <mergeCell ref="G9:G10"/>
    <mergeCell ref="G13:G14"/>
    <mergeCell ref="G15:G16"/>
    <mergeCell ref="A29:A30"/>
    <mergeCell ref="A31:A32"/>
    <mergeCell ref="A33:A34"/>
    <mergeCell ref="A60:A61"/>
    <mergeCell ref="A35:C35"/>
    <mergeCell ref="A36:A37"/>
    <mergeCell ref="A26:C26"/>
    <mergeCell ref="A27:A28"/>
    <mergeCell ref="A18:A19"/>
    <mergeCell ref="A20:A21"/>
    <mergeCell ref="A22:A23"/>
    <mergeCell ref="A46:C46"/>
    <mergeCell ref="A47:C47"/>
    <mergeCell ref="A97:C97"/>
    <mergeCell ref="A48:A49"/>
    <mergeCell ref="A50:C50"/>
    <mergeCell ref="A51:C51"/>
    <mergeCell ref="A38:A39"/>
    <mergeCell ref="A40:A41"/>
    <mergeCell ref="A42:C42"/>
    <mergeCell ref="A43:C43"/>
    <mergeCell ref="A44:A45"/>
    <mergeCell ref="A80:A81"/>
    <mergeCell ref="A67:C67"/>
    <mergeCell ref="A68:A69"/>
    <mergeCell ref="A70:A71"/>
    <mergeCell ref="B70:B71"/>
    <mergeCell ref="A72:A73"/>
    <mergeCell ref="A74:A75"/>
    <mergeCell ref="A76:C76"/>
    <mergeCell ref="A77:C77"/>
    <mergeCell ref="A78:A79"/>
    <mergeCell ref="A52:A53"/>
    <mergeCell ref="A54:A55"/>
    <mergeCell ref="A56:A57"/>
    <mergeCell ref="A58:C58"/>
    <mergeCell ref="A59:C59"/>
    <mergeCell ref="A62:A63"/>
    <mergeCell ref="A64:A65"/>
    <mergeCell ref="A66:C66"/>
    <mergeCell ref="A109:C109"/>
    <mergeCell ref="A110:C110"/>
    <mergeCell ref="A111:A112"/>
    <mergeCell ref="A113:C113"/>
    <mergeCell ref="A114:C114"/>
    <mergeCell ref="A99:A100"/>
    <mergeCell ref="A101:A102"/>
    <mergeCell ref="A103:A104"/>
    <mergeCell ref="A105:A106"/>
    <mergeCell ref="A107:A108"/>
    <mergeCell ref="A82:C82"/>
    <mergeCell ref="A83:C83"/>
    <mergeCell ref="A84:C84"/>
    <mergeCell ref="A85:A86"/>
    <mergeCell ref="A87:A88"/>
    <mergeCell ref="A89:A90"/>
    <mergeCell ref="A98:C98"/>
    <mergeCell ref="A91:C91"/>
    <mergeCell ref="A92:C92"/>
    <mergeCell ref="A93:A94"/>
    <mergeCell ref="A95:A96"/>
    <mergeCell ref="A132:C132"/>
    <mergeCell ref="A133:C133"/>
    <mergeCell ref="A129:C129"/>
    <mergeCell ref="A122:C122"/>
    <mergeCell ref="A123:C123"/>
    <mergeCell ref="A124:A125"/>
    <mergeCell ref="A126:A127"/>
    <mergeCell ref="A128:C128"/>
    <mergeCell ref="A115:A116"/>
    <mergeCell ref="A117:C117"/>
    <mergeCell ref="A118:C118"/>
    <mergeCell ref="A119:C119"/>
    <mergeCell ref="A120:A121"/>
    <mergeCell ref="A157:C157"/>
    <mergeCell ref="A158:C158"/>
    <mergeCell ref="A142:A143"/>
    <mergeCell ref="A144:A145"/>
    <mergeCell ref="A146:A147"/>
    <mergeCell ref="A148:A149"/>
    <mergeCell ref="A150:A151"/>
    <mergeCell ref="A134:A135"/>
    <mergeCell ref="A136:A137"/>
    <mergeCell ref="A138:A139"/>
    <mergeCell ref="A140:C140"/>
    <mergeCell ref="A141:C141"/>
    <mergeCell ref="A188:C188"/>
    <mergeCell ref="G2:G3"/>
    <mergeCell ref="A182:A183"/>
    <mergeCell ref="A184:A185"/>
    <mergeCell ref="A186:A187"/>
    <mergeCell ref="B186:B187"/>
    <mergeCell ref="A176:C176"/>
    <mergeCell ref="A177:C177"/>
    <mergeCell ref="A178:A179"/>
    <mergeCell ref="A180:C180"/>
    <mergeCell ref="A181:C181"/>
    <mergeCell ref="A167:C167"/>
    <mergeCell ref="A168:A169"/>
    <mergeCell ref="A170:A171"/>
    <mergeCell ref="A172:A173"/>
    <mergeCell ref="A174:A175"/>
    <mergeCell ref="A159:A160"/>
    <mergeCell ref="A161:A162"/>
    <mergeCell ref="A163:A164"/>
    <mergeCell ref="A165:C165"/>
    <mergeCell ref="A166:C166"/>
    <mergeCell ref="A152:A153"/>
    <mergeCell ref="A154:A155"/>
    <mergeCell ref="A156:C156"/>
    <mergeCell ref="G27:G28"/>
    <mergeCell ref="G29:G30"/>
    <mergeCell ref="G60:G61"/>
    <mergeCell ref="G62:G63"/>
    <mergeCell ref="G72:G73"/>
    <mergeCell ref="G74:G75"/>
    <mergeCell ref="G78:G79"/>
    <mergeCell ref="G80:G81"/>
    <mergeCell ref="G85:G86"/>
    <mergeCell ref="G64:G65"/>
    <mergeCell ref="G68:G69"/>
    <mergeCell ref="G70:G71"/>
    <mergeCell ref="G44:G45"/>
    <mergeCell ref="G48:G49"/>
    <mergeCell ref="G52:G53"/>
    <mergeCell ref="G54:G55"/>
    <mergeCell ref="G56:G57"/>
    <mergeCell ref="G89:G90"/>
    <mergeCell ref="G93:G94"/>
    <mergeCell ref="G95:G96"/>
    <mergeCell ref="G99:G100"/>
    <mergeCell ref="G87:G88"/>
    <mergeCell ref="G31:G32"/>
    <mergeCell ref="G33:G34"/>
    <mergeCell ref="G36:G37"/>
    <mergeCell ref="G38:G39"/>
    <mergeCell ref="G40:G41"/>
    <mergeCell ref="G136:G137"/>
    <mergeCell ref="G138:G139"/>
    <mergeCell ref="G142:G143"/>
    <mergeCell ref="G144:G145"/>
    <mergeCell ref="G115:G116"/>
    <mergeCell ref="G120:G121"/>
    <mergeCell ref="G124:G125"/>
    <mergeCell ref="G126:G127"/>
    <mergeCell ref="G101:G102"/>
    <mergeCell ref="G103:G104"/>
    <mergeCell ref="G105:G106"/>
    <mergeCell ref="G107:G108"/>
    <mergeCell ref="G111:G112"/>
    <mergeCell ref="G18:G19"/>
    <mergeCell ref="G20:G21"/>
    <mergeCell ref="G22:G23"/>
    <mergeCell ref="G24:G25"/>
    <mergeCell ref="G130:G131"/>
    <mergeCell ref="A130:A131"/>
    <mergeCell ref="G186:G187"/>
    <mergeCell ref="A24:A25"/>
    <mergeCell ref="G172:G173"/>
    <mergeCell ref="G174:G175"/>
    <mergeCell ref="G178:G179"/>
    <mergeCell ref="G182:G183"/>
    <mergeCell ref="G184:G185"/>
    <mergeCell ref="G159:G160"/>
    <mergeCell ref="G161:G162"/>
    <mergeCell ref="G163:G164"/>
    <mergeCell ref="G168:G169"/>
    <mergeCell ref="G170:G171"/>
    <mergeCell ref="G146:G147"/>
    <mergeCell ref="G148:G149"/>
    <mergeCell ref="G150:G151"/>
    <mergeCell ref="G152:G153"/>
    <mergeCell ref="G154:G155"/>
    <mergeCell ref="G134:G1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tabSelected="1" topLeftCell="A15" zoomScale="85" zoomScaleNormal="85" workbookViewId="0">
      <pane xSplit="5" ySplit="6" topLeftCell="F21" activePane="bottomRight" state="frozen"/>
      <selection activeCell="A15" sqref="A15"/>
      <selection pane="topRight" activeCell="F15" sqref="F15"/>
      <selection pane="bottomLeft" activeCell="A21" sqref="A21"/>
      <selection pane="bottomRight" activeCell="W1" sqref="W1:AP1048576"/>
    </sheetView>
  </sheetViews>
  <sheetFormatPr baseColWidth="10" defaultColWidth="12.6640625" defaultRowHeight="14.25" x14ac:dyDescent="0.2"/>
  <cols>
    <col min="1" max="1" width="8" style="31" customWidth="1"/>
    <col min="2" max="2" width="37.5" style="31" hidden="1" customWidth="1"/>
    <col min="3" max="3" width="15.1640625" style="31" customWidth="1"/>
    <col min="4" max="4" width="10.83203125" style="31" customWidth="1"/>
    <col min="5" max="5" width="59.5" style="31" customWidth="1"/>
    <col min="6" max="6" width="18.5" style="31" customWidth="1"/>
    <col min="7" max="7" width="23.6640625" style="31" customWidth="1"/>
    <col min="8" max="8" width="37.5" style="31" customWidth="1"/>
    <col min="9" max="9" width="27" style="31" customWidth="1"/>
    <col min="10" max="10" width="40.1640625" style="31" customWidth="1"/>
    <col min="11" max="11" width="21.83203125" style="31" customWidth="1"/>
    <col min="12" max="13" width="21.33203125" style="31" customWidth="1"/>
    <col min="14" max="14" width="18.83203125" style="31" customWidth="1"/>
    <col min="15" max="15" width="17.6640625" style="31" customWidth="1"/>
    <col min="16" max="16" width="23" style="31" customWidth="1"/>
    <col min="17" max="17" width="18.1640625" style="31" customWidth="1"/>
    <col min="18" max="18" width="25.5" style="31" customWidth="1"/>
    <col min="19" max="22" width="20.83203125" style="31" customWidth="1"/>
    <col min="23" max="23" width="24.5" style="31" customWidth="1"/>
    <col min="24" max="24" width="19.1640625" style="31" customWidth="1"/>
    <col min="25" max="25" width="18.33203125" style="31" customWidth="1"/>
    <col min="26" max="26" width="46.83203125" style="165" customWidth="1"/>
    <col min="27" max="27" width="20.5" style="31" customWidth="1"/>
    <col min="28" max="28" width="19" style="31" customWidth="1"/>
    <col min="29" max="16384" width="12.6640625" style="31"/>
  </cols>
  <sheetData>
    <row r="1" spans="1:29" ht="70.5" customHeight="1" x14ac:dyDescent="0.2">
      <c r="A1" s="261" t="s">
        <v>231</v>
      </c>
      <c r="B1" s="262"/>
      <c r="C1" s="262"/>
      <c r="D1" s="262"/>
      <c r="E1" s="262"/>
      <c r="F1" s="262"/>
      <c r="G1" s="262"/>
      <c r="H1" s="262"/>
      <c r="I1" s="262"/>
      <c r="J1" s="262"/>
      <c r="K1" s="262"/>
      <c r="L1" s="262"/>
      <c r="M1" s="263"/>
      <c r="N1" s="267" t="s">
        <v>232</v>
      </c>
      <c r="O1" s="268"/>
      <c r="P1" s="268"/>
      <c r="Q1" s="268"/>
      <c r="R1" s="269"/>
      <c r="S1" s="273"/>
      <c r="T1" s="242"/>
      <c r="U1" s="242"/>
      <c r="V1" s="242"/>
      <c r="W1" s="242"/>
      <c r="X1" s="242"/>
      <c r="Y1" s="242"/>
      <c r="Z1" s="260"/>
      <c r="AA1" s="242"/>
      <c r="AB1" s="242"/>
      <c r="AC1" s="242"/>
    </row>
    <row r="2" spans="1:29" s="32" customFormat="1" ht="23.45" customHeight="1" x14ac:dyDescent="0.2">
      <c r="A2" s="264"/>
      <c r="B2" s="265"/>
      <c r="C2" s="265"/>
      <c r="D2" s="265"/>
      <c r="E2" s="265"/>
      <c r="F2" s="265"/>
      <c r="G2" s="265"/>
      <c r="H2" s="265"/>
      <c r="I2" s="265"/>
      <c r="J2" s="265"/>
      <c r="K2" s="265"/>
      <c r="L2" s="265"/>
      <c r="M2" s="266"/>
      <c r="N2" s="270"/>
      <c r="O2" s="271"/>
      <c r="P2" s="271"/>
      <c r="Q2" s="271"/>
      <c r="R2" s="272"/>
      <c r="S2" s="273"/>
      <c r="T2" s="242"/>
      <c r="U2" s="242"/>
      <c r="V2" s="242"/>
      <c r="W2" s="242"/>
      <c r="X2" s="242"/>
      <c r="Y2" s="242"/>
      <c r="Z2" s="260"/>
      <c r="AA2" s="242"/>
      <c r="AB2" s="242"/>
      <c r="AC2" s="242"/>
    </row>
    <row r="3" spans="1:29" ht="15" customHeight="1" x14ac:dyDescent="0.2">
      <c r="A3" s="243"/>
      <c r="B3" s="244"/>
      <c r="C3" s="244"/>
      <c r="D3" s="244"/>
      <c r="E3" s="244"/>
      <c r="F3" s="244"/>
      <c r="G3" s="244"/>
      <c r="H3" s="244"/>
      <c r="I3" s="244"/>
      <c r="J3" s="244"/>
      <c r="K3" s="244"/>
      <c r="L3" s="244"/>
      <c r="M3" s="244"/>
      <c r="N3" s="244"/>
      <c r="O3" s="244"/>
      <c r="P3" s="244"/>
      <c r="Q3" s="244"/>
      <c r="R3" s="244"/>
      <c r="S3" s="33"/>
      <c r="T3" s="33"/>
      <c r="U3" s="33"/>
      <c r="V3" s="33"/>
      <c r="W3" s="33"/>
      <c r="X3" s="33"/>
      <c r="Y3" s="33"/>
      <c r="Z3" s="34"/>
      <c r="AA3" s="33"/>
      <c r="AB3" s="33"/>
      <c r="AC3" s="33"/>
    </row>
    <row r="4" spans="1:29" ht="15" customHeight="1" x14ac:dyDescent="0.2">
      <c r="A4" s="245" t="s">
        <v>233</v>
      </c>
      <c r="B4" s="246"/>
      <c r="C4" s="246"/>
      <c r="D4" s="246"/>
      <c r="E4" s="246"/>
      <c r="F4" s="246"/>
      <c r="G4" s="246"/>
      <c r="H4" s="246"/>
      <c r="I4" s="246"/>
      <c r="J4" s="246"/>
      <c r="K4" s="246"/>
      <c r="L4" s="246"/>
      <c r="M4" s="246"/>
      <c r="N4" s="246"/>
      <c r="O4" s="246"/>
      <c r="P4" s="246"/>
      <c r="Q4" s="246"/>
      <c r="R4" s="246"/>
      <c r="S4" s="33"/>
      <c r="T4" s="33"/>
      <c r="U4" s="33"/>
      <c r="V4" s="33"/>
      <c r="W4" s="33"/>
      <c r="X4" s="33"/>
      <c r="Y4" s="33"/>
      <c r="Z4" s="34"/>
      <c r="AA4" s="33"/>
      <c r="AB4" s="33"/>
      <c r="AC4" s="33"/>
    </row>
    <row r="5" spans="1:29" ht="15.75" customHeight="1" x14ac:dyDescent="0.25">
      <c r="A5" s="35"/>
      <c r="B5" s="35"/>
      <c r="C5" s="35"/>
      <c r="D5" s="35"/>
      <c r="E5" s="36"/>
      <c r="F5" s="35"/>
      <c r="G5" s="35"/>
      <c r="H5" s="35"/>
      <c r="I5" s="35"/>
      <c r="J5" s="35"/>
      <c r="K5" s="35"/>
      <c r="L5" s="35"/>
      <c r="M5" s="35"/>
      <c r="N5" s="35"/>
      <c r="O5" s="35"/>
      <c r="P5" s="35"/>
      <c r="Q5" s="35"/>
      <c r="R5" s="35"/>
      <c r="S5" s="35"/>
      <c r="T5" s="35"/>
      <c r="U5" s="35"/>
      <c r="V5" s="35"/>
      <c r="W5" s="35"/>
      <c r="X5" s="35"/>
      <c r="Y5" s="35"/>
      <c r="Z5" s="34"/>
      <c r="AA5" s="35"/>
      <c r="AB5" s="35"/>
      <c r="AC5" s="35"/>
    </row>
    <row r="6" spans="1:29" ht="15" customHeight="1" x14ac:dyDescent="0.25">
      <c r="A6" s="247" t="s">
        <v>234</v>
      </c>
      <c r="B6" s="247"/>
      <c r="C6" s="247"/>
      <c r="D6" s="248" t="s">
        <v>235</v>
      </c>
      <c r="E6" s="248"/>
      <c r="F6" s="249" t="s">
        <v>236</v>
      </c>
      <c r="G6" s="250"/>
      <c r="H6" s="250"/>
      <c r="I6" s="250"/>
      <c r="J6" s="250"/>
      <c r="K6" s="250"/>
      <c r="L6" s="250"/>
      <c r="M6" s="251"/>
      <c r="N6" s="35"/>
      <c r="O6" s="35"/>
      <c r="P6" s="35"/>
      <c r="Q6" s="35"/>
      <c r="R6" s="35"/>
      <c r="S6" s="35"/>
      <c r="T6" s="35"/>
      <c r="U6" s="35"/>
      <c r="V6" s="35"/>
      <c r="W6" s="35"/>
      <c r="X6" s="35"/>
      <c r="Y6" s="35"/>
      <c r="Z6" s="34"/>
      <c r="AA6" s="35"/>
      <c r="AB6" s="35"/>
      <c r="AC6" s="35"/>
    </row>
    <row r="7" spans="1:29" ht="15" customHeight="1" x14ac:dyDescent="0.25">
      <c r="A7" s="247"/>
      <c r="B7" s="247"/>
      <c r="C7" s="247"/>
      <c r="D7" s="248"/>
      <c r="E7" s="248"/>
      <c r="F7" s="37" t="s">
        <v>237</v>
      </c>
      <c r="G7" s="252" t="s">
        <v>238</v>
      </c>
      <c r="H7" s="253"/>
      <c r="I7" s="252" t="s">
        <v>239</v>
      </c>
      <c r="J7" s="254"/>
      <c r="K7" s="254"/>
      <c r="L7" s="254"/>
      <c r="M7" s="253"/>
      <c r="N7" s="35"/>
      <c r="O7" s="35"/>
      <c r="P7" s="35"/>
      <c r="Q7" s="35"/>
      <c r="R7" s="35"/>
      <c r="S7" s="35"/>
      <c r="T7" s="35"/>
      <c r="U7" s="35"/>
      <c r="V7" s="35"/>
      <c r="W7" s="35"/>
      <c r="X7" s="35"/>
      <c r="Y7" s="35"/>
      <c r="Z7" s="34"/>
      <c r="AA7" s="35"/>
      <c r="AB7" s="35"/>
      <c r="AC7" s="35"/>
    </row>
    <row r="8" spans="1:29" ht="15" customHeight="1" x14ac:dyDescent="0.25">
      <c r="A8" s="247"/>
      <c r="B8" s="247"/>
      <c r="C8" s="247"/>
      <c r="D8" s="248"/>
      <c r="E8" s="248"/>
      <c r="F8" s="38">
        <v>1</v>
      </c>
      <c r="G8" s="255" t="s">
        <v>240</v>
      </c>
      <c r="H8" s="256"/>
      <c r="I8" s="257" t="s">
        <v>241</v>
      </c>
      <c r="J8" s="258"/>
      <c r="K8" s="258"/>
      <c r="L8" s="258"/>
      <c r="M8" s="259"/>
      <c r="N8" s="35"/>
      <c r="O8" s="35"/>
      <c r="P8" s="35"/>
      <c r="Q8" s="35"/>
      <c r="R8" s="35"/>
      <c r="S8" s="35"/>
      <c r="T8" s="35"/>
      <c r="U8" s="35"/>
      <c r="V8" s="35"/>
      <c r="W8" s="35"/>
      <c r="X8" s="35"/>
      <c r="Y8" s="35"/>
      <c r="Z8" s="34"/>
      <c r="AA8" s="35"/>
      <c r="AB8" s="35"/>
      <c r="AC8" s="35"/>
    </row>
    <row r="9" spans="1:29" ht="34.5" customHeight="1" x14ac:dyDescent="0.25">
      <c r="A9" s="247"/>
      <c r="B9" s="247"/>
      <c r="C9" s="247"/>
      <c r="D9" s="248"/>
      <c r="E9" s="248"/>
      <c r="F9" s="39">
        <v>2</v>
      </c>
      <c r="G9" s="216" t="s">
        <v>242</v>
      </c>
      <c r="H9" s="217"/>
      <c r="I9" s="218" t="s">
        <v>243</v>
      </c>
      <c r="J9" s="219"/>
      <c r="K9" s="219"/>
      <c r="L9" s="219"/>
      <c r="M9" s="220"/>
      <c r="N9" s="35"/>
      <c r="O9" s="35"/>
      <c r="P9" s="35"/>
      <c r="Q9" s="35"/>
      <c r="R9" s="35"/>
      <c r="S9" s="35"/>
      <c r="T9" s="35"/>
      <c r="U9" s="35"/>
      <c r="V9" s="35"/>
      <c r="W9" s="35"/>
      <c r="X9" s="35"/>
      <c r="Y9" s="35"/>
      <c r="Z9" s="34"/>
      <c r="AA9" s="35"/>
      <c r="AB9" s="35"/>
      <c r="AC9" s="35"/>
    </row>
    <row r="10" spans="1:29" ht="38.25" customHeight="1" x14ac:dyDescent="0.25">
      <c r="A10" s="247"/>
      <c r="B10" s="247"/>
      <c r="C10" s="247"/>
      <c r="D10" s="248"/>
      <c r="E10" s="248"/>
      <c r="F10" s="39">
        <v>3</v>
      </c>
      <c r="G10" s="216" t="s">
        <v>244</v>
      </c>
      <c r="H10" s="217"/>
      <c r="I10" s="218" t="s">
        <v>245</v>
      </c>
      <c r="J10" s="219"/>
      <c r="K10" s="219"/>
      <c r="L10" s="219"/>
      <c r="M10" s="220"/>
      <c r="N10" s="35"/>
      <c r="O10" s="35"/>
      <c r="P10" s="35"/>
      <c r="Q10" s="35"/>
      <c r="R10" s="35"/>
      <c r="S10" s="35"/>
      <c r="T10" s="35"/>
      <c r="U10" s="35"/>
      <c r="V10" s="35"/>
      <c r="W10" s="35"/>
      <c r="X10" s="35"/>
      <c r="Y10" s="35"/>
      <c r="Z10" s="34"/>
      <c r="AA10" s="35"/>
      <c r="AB10" s="35"/>
      <c r="AC10" s="35"/>
    </row>
    <row r="11" spans="1:29" ht="33" customHeight="1" x14ac:dyDescent="0.25">
      <c r="A11" s="247"/>
      <c r="B11" s="247"/>
      <c r="C11" s="247"/>
      <c r="D11" s="248"/>
      <c r="E11" s="248"/>
      <c r="F11" s="39">
        <v>4</v>
      </c>
      <c r="G11" s="216" t="s">
        <v>246</v>
      </c>
      <c r="H11" s="217"/>
      <c r="I11" s="218" t="s">
        <v>247</v>
      </c>
      <c r="J11" s="219"/>
      <c r="K11" s="219"/>
      <c r="L11" s="219"/>
      <c r="M11" s="220"/>
      <c r="N11" s="35"/>
      <c r="O11" s="35"/>
      <c r="P11" s="35"/>
      <c r="Q11" s="35"/>
      <c r="R11" s="35"/>
      <c r="S11" s="35"/>
      <c r="T11" s="35"/>
      <c r="U11" s="35"/>
      <c r="V11" s="35"/>
      <c r="W11" s="35"/>
      <c r="X11" s="35"/>
      <c r="Y11" s="35"/>
      <c r="Z11" s="34"/>
      <c r="AA11" s="35"/>
      <c r="AB11" s="35"/>
      <c r="AC11" s="35"/>
    </row>
    <row r="12" spans="1:29" ht="77.25" customHeight="1" x14ac:dyDescent="0.25">
      <c r="A12" s="247"/>
      <c r="B12" s="247"/>
      <c r="C12" s="247"/>
      <c r="D12" s="248"/>
      <c r="E12" s="248"/>
      <c r="F12" s="39">
        <v>5</v>
      </c>
      <c r="G12" s="216" t="s">
        <v>248</v>
      </c>
      <c r="H12" s="217"/>
      <c r="I12" s="218" t="s">
        <v>249</v>
      </c>
      <c r="J12" s="219"/>
      <c r="K12" s="219"/>
      <c r="L12" s="219"/>
      <c r="M12" s="220"/>
      <c r="N12" s="35"/>
      <c r="O12" s="35"/>
      <c r="P12" s="35"/>
      <c r="Q12" s="35"/>
      <c r="R12" s="35"/>
      <c r="S12" s="35"/>
      <c r="T12" s="35"/>
      <c r="U12" s="35"/>
      <c r="V12" s="35"/>
      <c r="W12" s="35"/>
      <c r="X12" s="35"/>
      <c r="Y12" s="35"/>
      <c r="Z12" s="34"/>
      <c r="AA12" s="35"/>
      <c r="AB12" s="35"/>
      <c r="AC12" s="35"/>
    </row>
    <row r="13" spans="1:29" ht="65.25" customHeight="1" x14ac:dyDescent="0.25">
      <c r="A13" s="247"/>
      <c r="B13" s="247"/>
      <c r="C13" s="247"/>
      <c r="D13" s="248"/>
      <c r="E13" s="248"/>
      <c r="F13" s="39">
        <v>6</v>
      </c>
      <c r="G13" s="216" t="s">
        <v>250</v>
      </c>
      <c r="H13" s="217"/>
      <c r="I13" s="218" t="s">
        <v>251</v>
      </c>
      <c r="J13" s="219"/>
      <c r="K13" s="219"/>
      <c r="L13" s="219"/>
      <c r="M13" s="220"/>
      <c r="N13" s="35"/>
      <c r="O13" s="35"/>
      <c r="P13" s="35"/>
      <c r="Q13" s="35"/>
      <c r="R13" s="35"/>
      <c r="S13" s="35"/>
      <c r="T13" s="35"/>
      <c r="U13" s="35"/>
      <c r="V13" s="35"/>
      <c r="W13" s="35"/>
      <c r="X13" s="35"/>
      <c r="Y13" s="35"/>
      <c r="Z13" s="34"/>
      <c r="AA13" s="35"/>
      <c r="AB13" s="35"/>
      <c r="AC13" s="35"/>
    </row>
    <row r="14" spans="1:29" ht="66.75" customHeight="1" x14ac:dyDescent="0.25">
      <c r="A14" s="40"/>
      <c r="B14" s="40"/>
      <c r="C14" s="40"/>
      <c r="D14" s="41"/>
      <c r="E14" s="41"/>
      <c r="F14" s="39">
        <v>7</v>
      </c>
      <c r="G14" s="216" t="s">
        <v>252</v>
      </c>
      <c r="H14" s="217"/>
      <c r="I14" s="218" t="s">
        <v>253</v>
      </c>
      <c r="J14" s="219"/>
      <c r="K14" s="219"/>
      <c r="L14" s="219"/>
      <c r="M14" s="220"/>
      <c r="N14" s="35"/>
      <c r="O14" s="35"/>
      <c r="P14" s="35"/>
      <c r="Q14" s="35"/>
      <c r="R14" s="35"/>
      <c r="S14" s="35"/>
      <c r="T14" s="35"/>
      <c r="U14" s="35"/>
      <c r="V14" s="35"/>
      <c r="W14" s="35"/>
      <c r="X14" s="35"/>
      <c r="Y14" s="35"/>
      <c r="Z14" s="34"/>
      <c r="AA14" s="35"/>
      <c r="AB14" s="35"/>
      <c r="AC14" s="35"/>
    </row>
    <row r="15" spans="1:29" ht="59.25" customHeight="1" x14ac:dyDescent="0.25">
      <c r="A15" s="40"/>
      <c r="B15" s="40"/>
      <c r="C15" s="40"/>
      <c r="D15" s="41"/>
      <c r="E15" s="41"/>
      <c r="F15" s="39">
        <v>8</v>
      </c>
      <c r="G15" s="216" t="s">
        <v>254</v>
      </c>
      <c r="H15" s="217"/>
      <c r="I15" s="218" t="s">
        <v>255</v>
      </c>
      <c r="J15" s="219"/>
      <c r="K15" s="219"/>
      <c r="L15" s="219"/>
      <c r="M15" s="220"/>
      <c r="N15" s="35"/>
      <c r="O15" s="35"/>
      <c r="P15" s="35"/>
      <c r="Q15" s="35"/>
      <c r="R15" s="35"/>
      <c r="S15" s="35"/>
      <c r="T15" s="35"/>
      <c r="U15" s="35"/>
      <c r="V15" s="35"/>
      <c r="W15" s="35"/>
      <c r="X15" s="35"/>
      <c r="Y15" s="35"/>
      <c r="Z15" s="34"/>
      <c r="AA15" s="35"/>
      <c r="AB15" s="35"/>
      <c r="AC15" s="35"/>
    </row>
    <row r="16" spans="1:29" ht="19.5" customHeight="1" thickBot="1" x14ac:dyDescent="0.3">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4"/>
      <c r="AA16" s="35"/>
      <c r="AB16" s="35"/>
      <c r="AC16" s="35"/>
    </row>
    <row r="17" spans="1:27" ht="15" customHeight="1" x14ac:dyDescent="0.25">
      <c r="A17" s="221" t="s">
        <v>256</v>
      </c>
      <c r="B17" s="222"/>
      <c r="C17" s="227" t="s">
        <v>257</v>
      </c>
      <c r="D17" s="230" t="s">
        <v>258</v>
      </c>
      <c r="E17" s="231"/>
      <c r="F17" s="222"/>
      <c r="G17" s="236" t="s">
        <v>259</v>
      </c>
      <c r="H17" s="236"/>
      <c r="I17" s="236"/>
      <c r="J17" s="236"/>
      <c r="K17" s="236"/>
      <c r="L17" s="236"/>
      <c r="M17" s="236"/>
      <c r="N17" s="236"/>
      <c r="O17" s="236"/>
      <c r="P17" s="236"/>
      <c r="Q17" s="237"/>
      <c r="R17" s="189" t="s">
        <v>260</v>
      </c>
      <c r="S17" s="190"/>
      <c r="T17" s="190"/>
      <c r="U17" s="190"/>
      <c r="V17" s="191"/>
      <c r="W17" s="198" t="s">
        <v>261</v>
      </c>
      <c r="X17" s="199"/>
      <c r="Y17" s="199"/>
      <c r="Z17" s="200"/>
      <c r="AA17" s="42"/>
    </row>
    <row r="18" spans="1:27" s="43" customFormat="1" ht="15" x14ac:dyDescent="0.25">
      <c r="A18" s="223"/>
      <c r="B18" s="224"/>
      <c r="C18" s="228"/>
      <c r="D18" s="232"/>
      <c r="E18" s="233"/>
      <c r="F18" s="224"/>
      <c r="G18" s="238"/>
      <c r="H18" s="238"/>
      <c r="I18" s="238"/>
      <c r="J18" s="238"/>
      <c r="K18" s="238"/>
      <c r="L18" s="238"/>
      <c r="M18" s="238"/>
      <c r="N18" s="238"/>
      <c r="O18" s="238"/>
      <c r="P18" s="238"/>
      <c r="Q18" s="239"/>
      <c r="R18" s="192"/>
      <c r="S18" s="193"/>
      <c r="T18" s="193"/>
      <c r="U18" s="193"/>
      <c r="V18" s="194"/>
      <c r="W18" s="201" t="s">
        <v>262</v>
      </c>
      <c r="X18" s="202"/>
      <c r="Y18" s="202"/>
      <c r="Z18" s="203"/>
      <c r="AA18" s="42"/>
    </row>
    <row r="19" spans="1:27" s="43" customFormat="1" ht="15" x14ac:dyDescent="0.25">
      <c r="A19" s="225"/>
      <c r="B19" s="226"/>
      <c r="C19" s="228"/>
      <c r="D19" s="234"/>
      <c r="E19" s="235"/>
      <c r="F19" s="226"/>
      <c r="G19" s="240"/>
      <c r="H19" s="240"/>
      <c r="I19" s="240"/>
      <c r="J19" s="240"/>
      <c r="K19" s="240"/>
      <c r="L19" s="240"/>
      <c r="M19" s="240"/>
      <c r="N19" s="240"/>
      <c r="O19" s="240"/>
      <c r="P19" s="240"/>
      <c r="Q19" s="241"/>
      <c r="R19" s="195"/>
      <c r="S19" s="196"/>
      <c r="T19" s="196"/>
      <c r="U19" s="196"/>
      <c r="V19" s="197"/>
      <c r="W19" s="204"/>
      <c r="X19" s="205"/>
      <c r="Y19" s="205"/>
      <c r="Z19" s="206"/>
      <c r="AA19" s="42"/>
    </row>
    <row r="20" spans="1:27" s="43" customFormat="1" ht="75.75" thickBot="1" x14ac:dyDescent="0.3">
      <c r="A20" s="44" t="s">
        <v>263</v>
      </c>
      <c r="B20" s="45" t="s">
        <v>264</v>
      </c>
      <c r="C20" s="229"/>
      <c r="D20" s="46" t="s">
        <v>265</v>
      </c>
      <c r="E20" s="45" t="s">
        <v>266</v>
      </c>
      <c r="F20" s="45" t="s">
        <v>267</v>
      </c>
      <c r="G20" s="47" t="s">
        <v>268</v>
      </c>
      <c r="H20" s="47" t="s">
        <v>269</v>
      </c>
      <c r="I20" s="47" t="s">
        <v>270</v>
      </c>
      <c r="J20" s="47" t="s">
        <v>271</v>
      </c>
      <c r="K20" s="47" t="s">
        <v>272</v>
      </c>
      <c r="L20" s="47" t="s">
        <v>273</v>
      </c>
      <c r="M20" s="47" t="s">
        <v>274</v>
      </c>
      <c r="N20" s="47" t="s">
        <v>275</v>
      </c>
      <c r="O20" s="47" t="s">
        <v>276</v>
      </c>
      <c r="P20" s="47" t="s">
        <v>277</v>
      </c>
      <c r="Q20" s="48" t="s">
        <v>278</v>
      </c>
      <c r="R20" s="49" t="s">
        <v>279</v>
      </c>
      <c r="S20" s="50" t="s">
        <v>280</v>
      </c>
      <c r="T20" s="50" t="s">
        <v>281</v>
      </c>
      <c r="U20" s="50" t="s">
        <v>282</v>
      </c>
      <c r="V20" s="51" t="s">
        <v>283</v>
      </c>
      <c r="W20" s="52" t="s">
        <v>284</v>
      </c>
      <c r="X20" s="53" t="s">
        <v>285</v>
      </c>
      <c r="Y20" s="53" t="s">
        <v>286</v>
      </c>
      <c r="Z20" s="54" t="s">
        <v>287</v>
      </c>
      <c r="AA20" s="42"/>
    </row>
    <row r="21" spans="1:27" s="74" customFormat="1" ht="133.5" customHeight="1" x14ac:dyDescent="0.2">
      <c r="A21" s="55">
        <v>4</v>
      </c>
      <c r="B21" s="56" t="s">
        <v>288</v>
      </c>
      <c r="C21" s="57" t="s">
        <v>289</v>
      </c>
      <c r="D21" s="58">
        <v>1</v>
      </c>
      <c r="E21" s="59" t="s">
        <v>290</v>
      </c>
      <c r="F21" s="60" t="s">
        <v>291</v>
      </c>
      <c r="G21" s="61" t="s">
        <v>292</v>
      </c>
      <c r="H21" s="62" t="s">
        <v>293</v>
      </c>
      <c r="I21" s="63" t="s">
        <v>294</v>
      </c>
      <c r="J21" s="58" t="s">
        <v>295</v>
      </c>
      <c r="K21" s="56" t="s">
        <v>296</v>
      </c>
      <c r="L21" s="64">
        <v>0</v>
      </c>
      <c r="M21" s="64">
        <v>0.05</v>
      </c>
      <c r="N21" s="64">
        <v>0.1</v>
      </c>
      <c r="O21" s="64">
        <v>0.2</v>
      </c>
      <c r="P21" s="64">
        <f t="shared" ref="P21:P28" si="0">+O21</f>
        <v>0.2</v>
      </c>
      <c r="Q21" s="65" t="s">
        <v>297</v>
      </c>
      <c r="R21" s="66" t="s">
        <v>298</v>
      </c>
      <c r="S21" s="61" t="s">
        <v>299</v>
      </c>
      <c r="T21" s="56" t="s">
        <v>300</v>
      </c>
      <c r="U21" s="67" t="s">
        <v>301</v>
      </c>
      <c r="V21" s="68" t="s">
        <v>302</v>
      </c>
      <c r="W21" s="69">
        <f t="shared" ref="W21:W34" si="1">+P21</f>
        <v>0.2</v>
      </c>
      <c r="X21" s="70">
        <v>0.16200000000000001</v>
      </c>
      <c r="Y21" s="71">
        <f>IF(X21/W21&gt;100%,100%,X21/W21)</f>
        <v>0.80999999999999994</v>
      </c>
      <c r="Z21" s="72" t="s">
        <v>303</v>
      </c>
      <c r="AA21" s="73"/>
    </row>
    <row r="22" spans="1:27" s="74" customFormat="1" ht="88.5" customHeight="1" x14ac:dyDescent="0.2">
      <c r="A22" s="75">
        <v>4</v>
      </c>
      <c r="B22" s="61" t="s">
        <v>288</v>
      </c>
      <c r="C22" s="64" t="s">
        <v>304</v>
      </c>
      <c r="D22" s="60">
        <v>2</v>
      </c>
      <c r="E22" s="76" t="s">
        <v>305</v>
      </c>
      <c r="F22" s="60" t="s">
        <v>291</v>
      </c>
      <c r="G22" s="76" t="s">
        <v>306</v>
      </c>
      <c r="H22" s="76" t="s">
        <v>307</v>
      </c>
      <c r="I22" s="77">
        <v>0.6</v>
      </c>
      <c r="J22" s="78" t="s">
        <v>295</v>
      </c>
      <c r="K22" s="56" t="s">
        <v>296</v>
      </c>
      <c r="L22" s="79">
        <v>0.12</v>
      </c>
      <c r="M22" s="79">
        <v>0.34</v>
      </c>
      <c r="N22" s="80">
        <v>0.51</v>
      </c>
      <c r="O22" s="80">
        <v>0.68</v>
      </c>
      <c r="P22" s="81">
        <f t="shared" si="0"/>
        <v>0.68</v>
      </c>
      <c r="Q22" s="82" t="s">
        <v>308</v>
      </c>
      <c r="R22" s="83" t="s">
        <v>309</v>
      </c>
      <c r="S22" s="76" t="s">
        <v>310</v>
      </c>
      <c r="T22" s="56" t="s">
        <v>300</v>
      </c>
      <c r="U22" s="84" t="s">
        <v>301</v>
      </c>
      <c r="V22" s="82" t="s">
        <v>311</v>
      </c>
      <c r="W22" s="85">
        <f t="shared" si="1"/>
        <v>0.68</v>
      </c>
      <c r="X22" s="86">
        <v>0.56840000000000002</v>
      </c>
      <c r="Y22" s="63">
        <f t="shared" ref="Y22:Y41" si="2">IF(X22/W22&gt;100%,100%,X22/W22)</f>
        <v>0.83588235294117641</v>
      </c>
      <c r="Z22" s="87" t="s">
        <v>312</v>
      </c>
      <c r="AA22" s="73"/>
    </row>
    <row r="23" spans="1:27" s="74" customFormat="1" ht="146.25" customHeight="1" x14ac:dyDescent="0.2">
      <c r="A23" s="75">
        <v>4</v>
      </c>
      <c r="B23" s="61" t="s">
        <v>288</v>
      </c>
      <c r="C23" s="64" t="s">
        <v>304</v>
      </c>
      <c r="D23" s="60">
        <v>3</v>
      </c>
      <c r="E23" s="76" t="s">
        <v>313</v>
      </c>
      <c r="F23" s="60" t="s">
        <v>291</v>
      </c>
      <c r="G23" s="76" t="s">
        <v>314</v>
      </c>
      <c r="H23" s="76" t="s">
        <v>315</v>
      </c>
      <c r="I23" s="77">
        <v>0.6</v>
      </c>
      <c r="J23" s="78" t="s">
        <v>295</v>
      </c>
      <c r="K23" s="56" t="s">
        <v>296</v>
      </c>
      <c r="L23" s="64">
        <v>0.12</v>
      </c>
      <c r="M23" s="64">
        <v>0.3</v>
      </c>
      <c r="N23" s="64">
        <v>0.48</v>
      </c>
      <c r="O23" s="64">
        <v>0.65</v>
      </c>
      <c r="P23" s="64">
        <f t="shared" si="0"/>
        <v>0.65</v>
      </c>
      <c r="Q23" s="82" t="s">
        <v>308</v>
      </c>
      <c r="R23" s="83" t="s">
        <v>309</v>
      </c>
      <c r="S23" s="76" t="s">
        <v>310</v>
      </c>
      <c r="T23" s="56" t="s">
        <v>300</v>
      </c>
      <c r="U23" s="84" t="s">
        <v>301</v>
      </c>
      <c r="V23" s="82" t="s">
        <v>311</v>
      </c>
      <c r="W23" s="85">
        <f t="shared" si="1"/>
        <v>0.65</v>
      </c>
      <c r="X23" s="86">
        <v>0.67390000000000005</v>
      </c>
      <c r="Y23" s="63">
        <f t="shared" si="2"/>
        <v>1</v>
      </c>
      <c r="Z23" s="87" t="s">
        <v>316</v>
      </c>
      <c r="AA23" s="73"/>
    </row>
    <row r="24" spans="1:27" s="74" customFormat="1" ht="119.25" customHeight="1" x14ac:dyDescent="0.2">
      <c r="A24" s="75">
        <v>4</v>
      </c>
      <c r="B24" s="61" t="s">
        <v>288</v>
      </c>
      <c r="C24" s="64" t="s">
        <v>304</v>
      </c>
      <c r="D24" s="60">
        <v>4</v>
      </c>
      <c r="E24" s="76" t="s">
        <v>317</v>
      </c>
      <c r="F24" s="60" t="s">
        <v>291</v>
      </c>
      <c r="G24" s="76" t="s">
        <v>318</v>
      </c>
      <c r="H24" s="76" t="s">
        <v>319</v>
      </c>
      <c r="I24" s="88">
        <v>0.96489999999999998</v>
      </c>
      <c r="J24" s="78" t="s">
        <v>295</v>
      </c>
      <c r="K24" s="56" t="s">
        <v>296</v>
      </c>
      <c r="L24" s="64">
        <v>0.2</v>
      </c>
      <c r="M24" s="64">
        <v>0.4</v>
      </c>
      <c r="N24" s="64">
        <v>0.6</v>
      </c>
      <c r="O24" s="64">
        <v>0.95</v>
      </c>
      <c r="P24" s="64">
        <f t="shared" si="0"/>
        <v>0.95</v>
      </c>
      <c r="Q24" s="82" t="s">
        <v>308</v>
      </c>
      <c r="R24" s="83" t="s">
        <v>309</v>
      </c>
      <c r="S24" s="76" t="s">
        <v>310</v>
      </c>
      <c r="T24" s="56" t="s">
        <v>300</v>
      </c>
      <c r="U24" s="84" t="s">
        <v>301</v>
      </c>
      <c r="V24" s="82" t="s">
        <v>320</v>
      </c>
      <c r="W24" s="85">
        <f t="shared" si="1"/>
        <v>0.95</v>
      </c>
      <c r="X24" s="86">
        <v>0.99309999999999998</v>
      </c>
      <c r="Y24" s="63">
        <f t="shared" si="2"/>
        <v>1</v>
      </c>
      <c r="Z24" s="87" t="s">
        <v>321</v>
      </c>
      <c r="AA24" s="73"/>
    </row>
    <row r="25" spans="1:27" s="74" customFormat="1" ht="105" customHeight="1" x14ac:dyDescent="0.2">
      <c r="A25" s="75">
        <v>4</v>
      </c>
      <c r="B25" s="61" t="s">
        <v>288</v>
      </c>
      <c r="C25" s="64" t="s">
        <v>304</v>
      </c>
      <c r="D25" s="60">
        <v>5</v>
      </c>
      <c r="E25" s="61" t="s">
        <v>322</v>
      </c>
      <c r="F25" s="60" t="s">
        <v>291</v>
      </c>
      <c r="G25" s="61" t="s">
        <v>323</v>
      </c>
      <c r="H25" s="61" t="s">
        <v>324</v>
      </c>
      <c r="I25" s="81">
        <v>0.25</v>
      </c>
      <c r="J25" s="60" t="s">
        <v>295</v>
      </c>
      <c r="K25" s="56" t="s">
        <v>296</v>
      </c>
      <c r="L25" s="64">
        <v>0.08</v>
      </c>
      <c r="M25" s="64">
        <v>0.2</v>
      </c>
      <c r="N25" s="64">
        <v>0.3</v>
      </c>
      <c r="O25" s="64">
        <v>0.45</v>
      </c>
      <c r="P25" s="64">
        <f t="shared" si="0"/>
        <v>0.45</v>
      </c>
      <c r="Q25" s="65" t="s">
        <v>308</v>
      </c>
      <c r="R25" s="66" t="s">
        <v>309</v>
      </c>
      <c r="S25" s="76" t="s">
        <v>310</v>
      </c>
      <c r="T25" s="56" t="s">
        <v>300</v>
      </c>
      <c r="U25" s="84" t="s">
        <v>301</v>
      </c>
      <c r="V25" s="82" t="s">
        <v>320</v>
      </c>
      <c r="W25" s="85">
        <f t="shared" si="1"/>
        <v>0.45</v>
      </c>
      <c r="X25" s="86">
        <v>0.42409999999999998</v>
      </c>
      <c r="Y25" s="63">
        <f t="shared" si="2"/>
        <v>0.94244444444444442</v>
      </c>
      <c r="Z25" s="87" t="s">
        <v>325</v>
      </c>
      <c r="AA25" s="73"/>
    </row>
    <row r="26" spans="1:27" s="74" customFormat="1" ht="157.5" customHeight="1" x14ac:dyDescent="0.2">
      <c r="A26" s="75">
        <v>4</v>
      </c>
      <c r="B26" s="61" t="s">
        <v>288</v>
      </c>
      <c r="C26" s="64" t="s">
        <v>304</v>
      </c>
      <c r="D26" s="60">
        <v>6</v>
      </c>
      <c r="E26" s="76" t="s">
        <v>326</v>
      </c>
      <c r="F26" s="78" t="s">
        <v>327</v>
      </c>
      <c r="G26" s="76" t="s">
        <v>328</v>
      </c>
      <c r="H26" s="76" t="s">
        <v>329</v>
      </c>
      <c r="I26" s="77">
        <v>0.95</v>
      </c>
      <c r="J26" s="78" t="s">
        <v>330</v>
      </c>
      <c r="K26" s="56" t="s">
        <v>296</v>
      </c>
      <c r="L26" s="64">
        <v>0.98</v>
      </c>
      <c r="M26" s="64">
        <v>0.98</v>
      </c>
      <c r="N26" s="64">
        <v>0.98</v>
      </c>
      <c r="O26" s="64">
        <v>0.98</v>
      </c>
      <c r="P26" s="64">
        <f t="shared" si="0"/>
        <v>0.98</v>
      </c>
      <c r="Q26" s="82" t="s">
        <v>308</v>
      </c>
      <c r="R26" s="83" t="s">
        <v>331</v>
      </c>
      <c r="S26" s="76" t="s">
        <v>332</v>
      </c>
      <c r="T26" s="56" t="s">
        <v>300</v>
      </c>
      <c r="U26" s="84" t="s">
        <v>301</v>
      </c>
      <c r="V26" s="89" t="s">
        <v>333</v>
      </c>
      <c r="W26" s="85">
        <f t="shared" si="1"/>
        <v>0.98</v>
      </c>
      <c r="X26" s="86" t="e">
        <f>AVERAGE(#REF!,#REF!,#REF!,#REF!)</f>
        <v>#REF!</v>
      </c>
      <c r="Y26" s="63" t="e">
        <f t="shared" si="2"/>
        <v>#REF!</v>
      </c>
      <c r="Z26" s="90" t="s">
        <v>334</v>
      </c>
      <c r="AA26" s="73"/>
    </row>
    <row r="27" spans="1:27" s="74" customFormat="1" ht="175.5" customHeight="1" x14ac:dyDescent="0.2">
      <c r="A27" s="75">
        <v>4</v>
      </c>
      <c r="B27" s="61" t="s">
        <v>288</v>
      </c>
      <c r="C27" s="64" t="s">
        <v>304</v>
      </c>
      <c r="D27" s="60">
        <v>7</v>
      </c>
      <c r="E27" s="76" t="s">
        <v>335</v>
      </c>
      <c r="F27" s="60" t="s">
        <v>291</v>
      </c>
      <c r="G27" s="76" t="s">
        <v>336</v>
      </c>
      <c r="H27" s="76" t="s">
        <v>337</v>
      </c>
      <c r="I27" s="77">
        <v>1</v>
      </c>
      <c r="J27" s="78" t="s">
        <v>330</v>
      </c>
      <c r="K27" s="56" t="s">
        <v>296</v>
      </c>
      <c r="L27" s="79">
        <v>1</v>
      </c>
      <c r="M27" s="79">
        <v>1</v>
      </c>
      <c r="N27" s="79">
        <v>1</v>
      </c>
      <c r="O27" s="79">
        <v>1</v>
      </c>
      <c r="P27" s="81">
        <f t="shared" si="0"/>
        <v>1</v>
      </c>
      <c r="Q27" s="82" t="s">
        <v>308</v>
      </c>
      <c r="R27" s="83" t="s">
        <v>331</v>
      </c>
      <c r="S27" s="91" t="s">
        <v>338</v>
      </c>
      <c r="T27" s="56" t="s">
        <v>300</v>
      </c>
      <c r="U27" s="84" t="s">
        <v>301</v>
      </c>
      <c r="V27" s="89" t="s">
        <v>339</v>
      </c>
      <c r="W27" s="85">
        <f t="shared" si="1"/>
        <v>1</v>
      </c>
      <c r="X27" s="86" t="e">
        <f>AVERAGE(#REF!,#REF!,#REF!,#REF!)</f>
        <v>#REF!</v>
      </c>
      <c r="Y27" s="63" t="e">
        <f t="shared" si="2"/>
        <v>#REF!</v>
      </c>
      <c r="Z27" s="90" t="s">
        <v>340</v>
      </c>
      <c r="AA27" s="73"/>
    </row>
    <row r="28" spans="1:27" s="74" customFormat="1" ht="153.75" customHeight="1" x14ac:dyDescent="0.2">
      <c r="A28" s="75">
        <v>4</v>
      </c>
      <c r="B28" s="61" t="s">
        <v>288</v>
      </c>
      <c r="C28" s="64" t="s">
        <v>304</v>
      </c>
      <c r="D28" s="60">
        <v>8</v>
      </c>
      <c r="E28" s="76" t="s">
        <v>341</v>
      </c>
      <c r="F28" s="60" t="s">
        <v>291</v>
      </c>
      <c r="G28" s="76" t="s">
        <v>342</v>
      </c>
      <c r="H28" s="76" t="s">
        <v>343</v>
      </c>
      <c r="I28" s="77">
        <v>0.95</v>
      </c>
      <c r="J28" s="78" t="s">
        <v>330</v>
      </c>
      <c r="K28" s="56" t="s">
        <v>296</v>
      </c>
      <c r="L28" s="79">
        <v>0.95</v>
      </c>
      <c r="M28" s="79">
        <v>1</v>
      </c>
      <c r="N28" s="79">
        <v>1</v>
      </c>
      <c r="O28" s="79">
        <v>1</v>
      </c>
      <c r="P28" s="81">
        <f t="shared" si="0"/>
        <v>1</v>
      </c>
      <c r="Q28" s="82" t="s">
        <v>308</v>
      </c>
      <c r="R28" s="92" t="s">
        <v>344</v>
      </c>
      <c r="S28" s="76" t="s">
        <v>338</v>
      </c>
      <c r="T28" s="56" t="s">
        <v>300</v>
      </c>
      <c r="U28" s="84" t="s">
        <v>345</v>
      </c>
      <c r="V28" s="89" t="s">
        <v>338</v>
      </c>
      <c r="W28" s="85">
        <f t="shared" si="1"/>
        <v>1</v>
      </c>
      <c r="X28" s="86" t="e">
        <f>AVERAGE(#REF!,#REF!,#REF!,#REF!)</f>
        <v>#REF!</v>
      </c>
      <c r="Y28" s="63" t="e">
        <f t="shared" si="2"/>
        <v>#REF!</v>
      </c>
      <c r="Z28" s="90" t="s">
        <v>346</v>
      </c>
      <c r="AA28" s="73"/>
    </row>
    <row r="29" spans="1:27" s="74" customFormat="1" ht="125.25" customHeight="1" x14ac:dyDescent="0.2">
      <c r="A29" s="75">
        <v>4</v>
      </c>
      <c r="B29" s="61" t="s">
        <v>288</v>
      </c>
      <c r="C29" s="60" t="s">
        <v>347</v>
      </c>
      <c r="D29" s="60">
        <v>9</v>
      </c>
      <c r="E29" s="93" t="s">
        <v>348</v>
      </c>
      <c r="F29" s="78" t="s">
        <v>327</v>
      </c>
      <c r="G29" s="93" t="s">
        <v>349</v>
      </c>
      <c r="H29" s="93" t="s">
        <v>350</v>
      </c>
      <c r="I29" s="60" t="s">
        <v>351</v>
      </c>
      <c r="J29" s="94" t="s">
        <v>11</v>
      </c>
      <c r="K29" s="93" t="s">
        <v>352</v>
      </c>
      <c r="L29" s="60">
        <v>1620</v>
      </c>
      <c r="M29" s="60">
        <v>1620</v>
      </c>
      <c r="N29" s="60">
        <v>1620</v>
      </c>
      <c r="O29" s="60">
        <v>1620</v>
      </c>
      <c r="P29" s="95">
        <f t="shared" ref="P29:P34" si="3">SUM(L29:O29)</f>
        <v>6480</v>
      </c>
      <c r="Q29" s="96" t="s">
        <v>308</v>
      </c>
      <c r="R29" s="97" t="s">
        <v>353</v>
      </c>
      <c r="S29" s="93" t="s">
        <v>354</v>
      </c>
      <c r="T29" s="93" t="s">
        <v>355</v>
      </c>
      <c r="U29" s="98" t="s">
        <v>356</v>
      </c>
      <c r="V29" s="99" t="s">
        <v>357</v>
      </c>
      <c r="W29" s="100">
        <f t="shared" si="1"/>
        <v>6480</v>
      </c>
      <c r="X29" s="101" t="e">
        <f>+#REF!+#REF!+#REF!+#REF!</f>
        <v>#REF!</v>
      </c>
      <c r="Y29" s="63" t="e">
        <f t="shared" si="2"/>
        <v>#REF!</v>
      </c>
      <c r="Z29" s="87" t="s">
        <v>358</v>
      </c>
      <c r="AA29" s="73"/>
    </row>
    <row r="30" spans="1:27" s="74" customFormat="1" ht="88.5" customHeight="1" x14ac:dyDescent="0.2">
      <c r="A30" s="75">
        <v>4</v>
      </c>
      <c r="B30" s="61" t="s">
        <v>288</v>
      </c>
      <c r="C30" s="60" t="s">
        <v>347</v>
      </c>
      <c r="D30" s="60">
        <v>10</v>
      </c>
      <c r="E30" s="93" t="s">
        <v>359</v>
      </c>
      <c r="F30" s="60" t="s">
        <v>291</v>
      </c>
      <c r="G30" s="93" t="s">
        <v>360</v>
      </c>
      <c r="H30" s="93" t="s">
        <v>361</v>
      </c>
      <c r="I30" s="60" t="s">
        <v>351</v>
      </c>
      <c r="J30" s="94" t="s">
        <v>11</v>
      </c>
      <c r="K30" s="93" t="s">
        <v>362</v>
      </c>
      <c r="L30" s="60">
        <v>810</v>
      </c>
      <c r="M30" s="60">
        <v>810</v>
      </c>
      <c r="N30" s="60">
        <v>810</v>
      </c>
      <c r="O30" s="60">
        <v>810</v>
      </c>
      <c r="P30" s="95">
        <f t="shared" si="3"/>
        <v>3240</v>
      </c>
      <c r="Q30" s="96" t="s">
        <v>308</v>
      </c>
      <c r="R30" s="97" t="s">
        <v>363</v>
      </c>
      <c r="S30" s="93" t="s">
        <v>354</v>
      </c>
      <c r="T30" s="93" t="s">
        <v>355</v>
      </c>
      <c r="U30" s="98" t="s">
        <v>356</v>
      </c>
      <c r="V30" s="99" t="s">
        <v>357</v>
      </c>
      <c r="W30" s="100">
        <f t="shared" si="1"/>
        <v>3240</v>
      </c>
      <c r="X30" s="101" t="e">
        <f>+#REF!+#REF!+#REF!+#REF!</f>
        <v>#REF!</v>
      </c>
      <c r="Y30" s="63" t="e">
        <f t="shared" si="2"/>
        <v>#REF!</v>
      </c>
      <c r="Z30" s="87" t="s">
        <v>364</v>
      </c>
      <c r="AA30" s="73"/>
    </row>
    <row r="31" spans="1:27" s="74" customFormat="1" ht="115.5" customHeight="1" x14ac:dyDescent="0.2">
      <c r="A31" s="75">
        <v>4</v>
      </c>
      <c r="B31" s="61" t="s">
        <v>288</v>
      </c>
      <c r="C31" s="60" t="s">
        <v>347</v>
      </c>
      <c r="D31" s="60">
        <v>11</v>
      </c>
      <c r="E31" s="93" t="s">
        <v>365</v>
      </c>
      <c r="F31" s="60" t="s">
        <v>291</v>
      </c>
      <c r="G31" s="93" t="s">
        <v>366</v>
      </c>
      <c r="H31" s="93" t="s">
        <v>367</v>
      </c>
      <c r="I31" s="60" t="s">
        <v>351</v>
      </c>
      <c r="J31" s="94" t="s">
        <v>11</v>
      </c>
      <c r="K31" s="93" t="s">
        <v>368</v>
      </c>
      <c r="L31" s="60">
        <v>3</v>
      </c>
      <c r="M31" s="60">
        <v>7</v>
      </c>
      <c r="N31" s="60">
        <v>10</v>
      </c>
      <c r="O31" s="60">
        <v>13</v>
      </c>
      <c r="P31" s="95">
        <f t="shared" si="3"/>
        <v>33</v>
      </c>
      <c r="Q31" s="96" t="s">
        <v>308</v>
      </c>
      <c r="R31" s="97" t="s">
        <v>369</v>
      </c>
      <c r="S31" s="93" t="s">
        <v>370</v>
      </c>
      <c r="T31" s="93" t="s">
        <v>355</v>
      </c>
      <c r="U31" s="98" t="s">
        <v>356</v>
      </c>
      <c r="V31" s="99" t="s">
        <v>371</v>
      </c>
      <c r="W31" s="100">
        <f t="shared" si="1"/>
        <v>33</v>
      </c>
      <c r="X31" s="101" t="e">
        <f>+#REF!+#REF!+#REF!+#REF!</f>
        <v>#REF!</v>
      </c>
      <c r="Y31" s="63" t="e">
        <f t="shared" si="2"/>
        <v>#REF!</v>
      </c>
      <c r="Z31" s="87" t="s">
        <v>372</v>
      </c>
      <c r="AA31" s="73"/>
    </row>
    <row r="32" spans="1:27" s="74" customFormat="1" ht="88.5" customHeight="1" x14ac:dyDescent="0.2">
      <c r="A32" s="75">
        <v>4</v>
      </c>
      <c r="B32" s="61" t="s">
        <v>288</v>
      </c>
      <c r="C32" s="60" t="s">
        <v>347</v>
      </c>
      <c r="D32" s="60">
        <v>12</v>
      </c>
      <c r="E32" s="93" t="s">
        <v>373</v>
      </c>
      <c r="F32" s="78" t="s">
        <v>327</v>
      </c>
      <c r="G32" s="93" t="s">
        <v>374</v>
      </c>
      <c r="H32" s="93" t="s">
        <v>375</v>
      </c>
      <c r="I32" s="60" t="s">
        <v>351</v>
      </c>
      <c r="J32" s="94" t="s">
        <v>11</v>
      </c>
      <c r="K32" s="93" t="s">
        <v>376</v>
      </c>
      <c r="L32" s="60">
        <v>2</v>
      </c>
      <c r="M32" s="60">
        <v>5</v>
      </c>
      <c r="N32" s="60">
        <v>13</v>
      </c>
      <c r="O32" s="60">
        <v>15</v>
      </c>
      <c r="P32" s="95">
        <f t="shared" si="3"/>
        <v>35</v>
      </c>
      <c r="Q32" s="96" t="s">
        <v>308</v>
      </c>
      <c r="R32" s="97" t="s">
        <v>369</v>
      </c>
      <c r="S32" s="93" t="s">
        <v>370</v>
      </c>
      <c r="T32" s="93" t="s">
        <v>355</v>
      </c>
      <c r="U32" s="98" t="s">
        <v>356</v>
      </c>
      <c r="V32" s="99" t="s">
        <v>371</v>
      </c>
      <c r="W32" s="100">
        <f t="shared" si="1"/>
        <v>35</v>
      </c>
      <c r="X32" s="101" t="e">
        <f>+#REF!+#REF!+#REF!+#REF!</f>
        <v>#REF!</v>
      </c>
      <c r="Y32" s="63" t="e">
        <f t="shared" si="2"/>
        <v>#REF!</v>
      </c>
      <c r="Z32" s="87" t="s">
        <v>377</v>
      </c>
      <c r="AA32" s="73"/>
    </row>
    <row r="33" spans="1:29" s="74" customFormat="1" ht="88.5" customHeight="1" x14ac:dyDescent="0.2">
      <c r="A33" s="75">
        <v>4</v>
      </c>
      <c r="B33" s="61" t="s">
        <v>288</v>
      </c>
      <c r="C33" s="60" t="s">
        <v>347</v>
      </c>
      <c r="D33" s="60">
        <v>13</v>
      </c>
      <c r="E33" s="93" t="s">
        <v>378</v>
      </c>
      <c r="F33" s="78" t="s">
        <v>327</v>
      </c>
      <c r="G33" s="93" t="s">
        <v>379</v>
      </c>
      <c r="H33" s="93" t="s">
        <v>380</v>
      </c>
      <c r="I33" s="60" t="s">
        <v>351</v>
      </c>
      <c r="J33" s="94" t="s">
        <v>11</v>
      </c>
      <c r="K33" s="93" t="s">
        <v>381</v>
      </c>
      <c r="L33" s="60">
        <v>5</v>
      </c>
      <c r="M33" s="60">
        <v>10</v>
      </c>
      <c r="N33" s="60">
        <v>20</v>
      </c>
      <c r="O33" s="60">
        <v>25</v>
      </c>
      <c r="P33" s="95">
        <f t="shared" si="3"/>
        <v>60</v>
      </c>
      <c r="Q33" s="96" t="s">
        <v>308</v>
      </c>
      <c r="R33" s="102" t="s">
        <v>382</v>
      </c>
      <c r="S33" s="93" t="s">
        <v>383</v>
      </c>
      <c r="T33" s="93" t="s">
        <v>355</v>
      </c>
      <c r="U33" s="93" t="s">
        <v>355</v>
      </c>
      <c r="V33" s="99" t="s">
        <v>382</v>
      </c>
      <c r="W33" s="103">
        <f t="shared" si="1"/>
        <v>60</v>
      </c>
      <c r="X33" s="104" t="e">
        <f>+#REF!+#REF!+#REF!+#REF!</f>
        <v>#REF!</v>
      </c>
      <c r="Y33" s="105" t="e">
        <f t="shared" si="2"/>
        <v>#REF!</v>
      </c>
      <c r="Z33" s="90" t="s">
        <v>384</v>
      </c>
      <c r="AA33" s="73"/>
    </row>
    <row r="34" spans="1:29" s="74" customFormat="1" ht="88.5" customHeight="1" thickBot="1" x14ac:dyDescent="0.25">
      <c r="A34" s="75">
        <v>4</v>
      </c>
      <c r="B34" s="61" t="s">
        <v>288</v>
      </c>
      <c r="C34" s="60" t="s">
        <v>347</v>
      </c>
      <c r="D34" s="60">
        <v>14</v>
      </c>
      <c r="E34" s="93" t="s">
        <v>385</v>
      </c>
      <c r="F34" s="78" t="s">
        <v>327</v>
      </c>
      <c r="G34" s="93" t="s">
        <v>386</v>
      </c>
      <c r="H34" s="93" t="s">
        <v>387</v>
      </c>
      <c r="I34" s="60" t="s">
        <v>351</v>
      </c>
      <c r="J34" s="94" t="s">
        <v>11</v>
      </c>
      <c r="K34" s="93" t="s">
        <v>381</v>
      </c>
      <c r="L34" s="60">
        <v>15</v>
      </c>
      <c r="M34" s="60">
        <v>25</v>
      </c>
      <c r="N34" s="60">
        <v>30</v>
      </c>
      <c r="O34" s="60">
        <v>30</v>
      </c>
      <c r="P34" s="95">
        <f t="shared" si="3"/>
        <v>100</v>
      </c>
      <c r="Q34" s="96" t="s">
        <v>308</v>
      </c>
      <c r="R34" s="102" t="s">
        <v>382</v>
      </c>
      <c r="S34" s="93" t="s">
        <v>383</v>
      </c>
      <c r="T34" s="93" t="s">
        <v>355</v>
      </c>
      <c r="U34" s="93" t="s">
        <v>355</v>
      </c>
      <c r="V34" s="99" t="s">
        <v>382</v>
      </c>
      <c r="W34" s="106">
        <f t="shared" si="1"/>
        <v>100</v>
      </c>
      <c r="X34" s="107" t="e">
        <f>+#REF!+#REF!+#REF!+#REF!</f>
        <v>#REF!</v>
      </c>
      <c r="Y34" s="108" t="e">
        <f t="shared" si="2"/>
        <v>#REF!</v>
      </c>
      <c r="Z34" s="109" t="s">
        <v>388</v>
      </c>
      <c r="AA34" s="73"/>
    </row>
    <row r="35" spans="1:29" s="116" customFormat="1" ht="16.5" thickBot="1" x14ac:dyDescent="0.3">
      <c r="A35" s="207" t="s">
        <v>389</v>
      </c>
      <c r="B35" s="208"/>
      <c r="C35" s="208"/>
      <c r="D35" s="208"/>
      <c r="E35" s="209"/>
      <c r="F35" s="110"/>
      <c r="G35" s="111"/>
      <c r="H35" s="111"/>
      <c r="I35" s="111"/>
      <c r="J35" s="111"/>
      <c r="K35" s="111"/>
      <c r="L35" s="111"/>
      <c r="M35" s="111"/>
      <c r="N35" s="111"/>
      <c r="O35" s="111"/>
      <c r="P35" s="111"/>
      <c r="Q35" s="111"/>
      <c r="R35" s="111"/>
      <c r="S35" s="111"/>
      <c r="T35" s="111"/>
      <c r="U35" s="111"/>
      <c r="V35" s="112"/>
      <c r="W35" s="210"/>
      <c r="X35" s="210"/>
      <c r="Y35" s="113" t="e">
        <f>AVERAGE(Y21:Y34)*80%</f>
        <v>#REF!</v>
      </c>
      <c r="Z35" s="114"/>
      <c r="AA35" s="115"/>
    </row>
    <row r="36" spans="1:29" s="133" customFormat="1" ht="195" x14ac:dyDescent="0.25">
      <c r="A36" s="117">
        <v>7</v>
      </c>
      <c r="B36" s="118" t="s">
        <v>390</v>
      </c>
      <c r="C36" s="119" t="s">
        <v>391</v>
      </c>
      <c r="D36" s="117" t="s">
        <v>392</v>
      </c>
      <c r="E36" s="118" t="s">
        <v>393</v>
      </c>
      <c r="F36" s="118" t="s">
        <v>394</v>
      </c>
      <c r="G36" s="118" t="s">
        <v>395</v>
      </c>
      <c r="H36" s="118" t="s">
        <v>396</v>
      </c>
      <c r="I36" s="120" t="s">
        <v>397</v>
      </c>
      <c r="J36" s="118" t="s">
        <v>398</v>
      </c>
      <c r="K36" s="118" t="s">
        <v>399</v>
      </c>
      <c r="L36" s="121" t="s">
        <v>400</v>
      </c>
      <c r="M36" s="122">
        <v>0.8</v>
      </c>
      <c r="N36" s="121" t="s">
        <v>400</v>
      </c>
      <c r="O36" s="122">
        <v>0.8</v>
      </c>
      <c r="P36" s="123">
        <v>0.8</v>
      </c>
      <c r="Q36" s="124" t="s">
        <v>308</v>
      </c>
      <c r="R36" s="125" t="s">
        <v>401</v>
      </c>
      <c r="S36" s="118" t="s">
        <v>402</v>
      </c>
      <c r="T36" s="118" t="s">
        <v>403</v>
      </c>
      <c r="U36" s="126" t="s">
        <v>404</v>
      </c>
      <c r="V36" s="127" t="s">
        <v>405</v>
      </c>
      <c r="W36" s="128">
        <f t="shared" ref="W36:W41" si="4">P36</f>
        <v>0.8</v>
      </c>
      <c r="X36" s="129" t="e">
        <f>AVERAGE(#REF!,#REF!)</f>
        <v>#REF!</v>
      </c>
      <c r="Y36" s="130" t="e">
        <f t="shared" si="2"/>
        <v>#REF!</v>
      </c>
      <c r="Z36" s="131" t="s">
        <v>406</v>
      </c>
      <c r="AA36" s="132"/>
    </row>
    <row r="37" spans="1:29" s="143" customFormat="1" ht="105" x14ac:dyDescent="0.25">
      <c r="A37" s="119">
        <v>7</v>
      </c>
      <c r="B37" s="134" t="s">
        <v>390</v>
      </c>
      <c r="C37" s="119" t="s">
        <v>391</v>
      </c>
      <c r="D37" s="119" t="s">
        <v>407</v>
      </c>
      <c r="E37" s="134" t="s">
        <v>408</v>
      </c>
      <c r="F37" s="134" t="s">
        <v>394</v>
      </c>
      <c r="G37" s="134" t="s">
        <v>409</v>
      </c>
      <c r="H37" s="134" t="s">
        <v>410</v>
      </c>
      <c r="I37" s="134" t="s">
        <v>411</v>
      </c>
      <c r="J37" s="134" t="s">
        <v>398</v>
      </c>
      <c r="K37" s="134" t="s">
        <v>412</v>
      </c>
      <c r="L37" s="135">
        <v>1</v>
      </c>
      <c r="M37" s="135">
        <v>1</v>
      </c>
      <c r="N37" s="135">
        <v>1</v>
      </c>
      <c r="O37" s="135">
        <v>1</v>
      </c>
      <c r="P37" s="136">
        <v>1</v>
      </c>
      <c r="Q37" s="137" t="s">
        <v>308</v>
      </c>
      <c r="R37" s="138" t="s">
        <v>413</v>
      </c>
      <c r="S37" s="134" t="s">
        <v>414</v>
      </c>
      <c r="T37" s="118" t="s">
        <v>403</v>
      </c>
      <c r="U37" s="126" t="s">
        <v>415</v>
      </c>
      <c r="V37" s="137" t="s">
        <v>416</v>
      </c>
      <c r="W37" s="139">
        <f t="shared" si="4"/>
        <v>1</v>
      </c>
      <c r="X37" s="140" t="e">
        <f>AVERAGE(#REF!,#REF!,#REF!,#REF!)</f>
        <v>#REF!</v>
      </c>
      <c r="Y37" s="141" t="e">
        <f t="shared" si="2"/>
        <v>#REF!</v>
      </c>
      <c r="Z37" s="142" t="s">
        <v>417</v>
      </c>
      <c r="AA37" s="132"/>
    </row>
    <row r="38" spans="1:29" s="143" customFormat="1" ht="105" x14ac:dyDescent="0.25">
      <c r="A38" s="119">
        <v>7</v>
      </c>
      <c r="B38" s="134" t="s">
        <v>390</v>
      </c>
      <c r="C38" s="119" t="s">
        <v>418</v>
      </c>
      <c r="D38" s="119" t="s">
        <v>419</v>
      </c>
      <c r="E38" s="134" t="s">
        <v>420</v>
      </c>
      <c r="F38" s="134" t="s">
        <v>394</v>
      </c>
      <c r="G38" s="134" t="s">
        <v>421</v>
      </c>
      <c r="H38" s="134" t="s">
        <v>422</v>
      </c>
      <c r="I38" s="134" t="s">
        <v>411</v>
      </c>
      <c r="J38" s="134" t="s">
        <v>398</v>
      </c>
      <c r="K38" s="134" t="s">
        <v>423</v>
      </c>
      <c r="L38" s="121" t="s">
        <v>400</v>
      </c>
      <c r="M38" s="122">
        <v>1</v>
      </c>
      <c r="N38" s="122">
        <v>1</v>
      </c>
      <c r="O38" s="122">
        <v>1</v>
      </c>
      <c r="P38" s="123">
        <v>1</v>
      </c>
      <c r="Q38" s="144" t="s">
        <v>308</v>
      </c>
      <c r="R38" s="138" t="s">
        <v>424</v>
      </c>
      <c r="S38" s="134" t="s">
        <v>425</v>
      </c>
      <c r="T38" s="118" t="s">
        <v>403</v>
      </c>
      <c r="U38" s="126" t="s">
        <v>426</v>
      </c>
      <c r="V38" s="137" t="s">
        <v>427</v>
      </c>
      <c r="W38" s="139">
        <f t="shared" si="4"/>
        <v>1</v>
      </c>
      <c r="X38" s="140" t="e">
        <f>AVERAGE(#REF!,#REF!,#REF!)</f>
        <v>#REF!</v>
      </c>
      <c r="Y38" s="145" t="e">
        <f t="shared" si="2"/>
        <v>#REF!</v>
      </c>
      <c r="Z38" s="142" t="s">
        <v>428</v>
      </c>
      <c r="AA38" s="132"/>
    </row>
    <row r="39" spans="1:29" s="143" customFormat="1" ht="105" x14ac:dyDescent="0.25">
      <c r="A39" s="119">
        <v>7</v>
      </c>
      <c r="B39" s="134" t="s">
        <v>390</v>
      </c>
      <c r="C39" s="119" t="s">
        <v>391</v>
      </c>
      <c r="D39" s="119" t="s">
        <v>429</v>
      </c>
      <c r="E39" s="134" t="s">
        <v>430</v>
      </c>
      <c r="F39" s="134" t="s">
        <v>394</v>
      </c>
      <c r="G39" s="134" t="s">
        <v>431</v>
      </c>
      <c r="H39" s="134" t="s">
        <v>432</v>
      </c>
      <c r="I39" s="134" t="s">
        <v>411</v>
      </c>
      <c r="J39" s="134" t="s">
        <v>398</v>
      </c>
      <c r="K39" s="134" t="s">
        <v>433</v>
      </c>
      <c r="L39" s="122">
        <v>1</v>
      </c>
      <c r="M39" s="121" t="s">
        <v>400</v>
      </c>
      <c r="N39" s="121" t="s">
        <v>400</v>
      </c>
      <c r="O39" s="122">
        <v>1</v>
      </c>
      <c r="P39" s="123">
        <v>1</v>
      </c>
      <c r="Q39" s="144" t="s">
        <v>308</v>
      </c>
      <c r="R39" s="138" t="s">
        <v>434</v>
      </c>
      <c r="S39" s="134" t="s">
        <v>435</v>
      </c>
      <c r="T39" s="118" t="s">
        <v>403</v>
      </c>
      <c r="U39" s="126" t="s">
        <v>415</v>
      </c>
      <c r="V39" s="137" t="s">
        <v>435</v>
      </c>
      <c r="W39" s="139">
        <f t="shared" si="4"/>
        <v>1</v>
      </c>
      <c r="X39" s="146">
        <v>1</v>
      </c>
      <c r="Y39" s="145">
        <f t="shared" si="2"/>
        <v>1</v>
      </c>
      <c r="Z39" s="142" t="s">
        <v>436</v>
      </c>
      <c r="AA39" s="132"/>
    </row>
    <row r="40" spans="1:29" s="143" customFormat="1" ht="118.5" customHeight="1" x14ac:dyDescent="0.25">
      <c r="A40" s="119">
        <v>5</v>
      </c>
      <c r="B40" s="134" t="s">
        <v>437</v>
      </c>
      <c r="C40" s="119" t="s">
        <v>438</v>
      </c>
      <c r="D40" s="119" t="s">
        <v>439</v>
      </c>
      <c r="E40" s="134" t="s">
        <v>440</v>
      </c>
      <c r="F40" s="134" t="s">
        <v>394</v>
      </c>
      <c r="G40" s="134" t="s">
        <v>441</v>
      </c>
      <c r="H40" s="134" t="s">
        <v>442</v>
      </c>
      <c r="I40" s="134" t="s">
        <v>411</v>
      </c>
      <c r="J40" s="134" t="s">
        <v>295</v>
      </c>
      <c r="K40" s="134" t="s">
        <v>441</v>
      </c>
      <c r="L40" s="122">
        <v>0.33</v>
      </c>
      <c r="M40" s="122">
        <v>0.67</v>
      </c>
      <c r="N40" s="122">
        <v>0.84</v>
      </c>
      <c r="O40" s="122">
        <v>1</v>
      </c>
      <c r="P40" s="123">
        <v>1</v>
      </c>
      <c r="Q40" s="144" t="s">
        <v>308</v>
      </c>
      <c r="R40" s="138" t="s">
        <v>443</v>
      </c>
      <c r="S40" s="134" t="s">
        <v>444</v>
      </c>
      <c r="T40" s="118" t="s">
        <v>403</v>
      </c>
      <c r="U40" s="126" t="s">
        <v>445</v>
      </c>
      <c r="V40" s="137" t="s">
        <v>446</v>
      </c>
      <c r="W40" s="139">
        <f t="shared" si="4"/>
        <v>1</v>
      </c>
      <c r="X40" s="141">
        <v>1</v>
      </c>
      <c r="Y40" s="145">
        <f t="shared" si="2"/>
        <v>1</v>
      </c>
      <c r="Z40" s="142" t="s">
        <v>447</v>
      </c>
      <c r="AA40" s="132"/>
    </row>
    <row r="41" spans="1:29" s="116" customFormat="1" ht="138.75" customHeight="1" thickBot="1" x14ac:dyDescent="0.3">
      <c r="A41" s="119">
        <v>5</v>
      </c>
      <c r="B41" s="134" t="s">
        <v>437</v>
      </c>
      <c r="C41" s="119" t="s">
        <v>438</v>
      </c>
      <c r="D41" s="119" t="s">
        <v>448</v>
      </c>
      <c r="E41" s="134" t="s">
        <v>449</v>
      </c>
      <c r="F41" s="134" t="s">
        <v>394</v>
      </c>
      <c r="G41" s="134" t="s">
        <v>441</v>
      </c>
      <c r="H41" s="134" t="s">
        <v>450</v>
      </c>
      <c r="I41" s="134" t="s">
        <v>451</v>
      </c>
      <c r="J41" s="134" t="s">
        <v>295</v>
      </c>
      <c r="K41" s="134" t="s">
        <v>441</v>
      </c>
      <c r="L41" s="122">
        <v>0.2</v>
      </c>
      <c r="M41" s="122">
        <v>0.4</v>
      </c>
      <c r="N41" s="122">
        <v>0.6</v>
      </c>
      <c r="O41" s="122">
        <v>0.8</v>
      </c>
      <c r="P41" s="123">
        <v>0.8</v>
      </c>
      <c r="Q41" s="147" t="s">
        <v>308</v>
      </c>
      <c r="R41" s="138" t="s">
        <v>443</v>
      </c>
      <c r="S41" s="134" t="s">
        <v>446</v>
      </c>
      <c r="T41" s="118" t="s">
        <v>403</v>
      </c>
      <c r="U41" s="126" t="s">
        <v>445</v>
      </c>
      <c r="V41" s="137" t="s">
        <v>446</v>
      </c>
      <c r="W41" s="148">
        <f t="shared" si="4"/>
        <v>0.8</v>
      </c>
      <c r="X41" s="149">
        <v>0.99</v>
      </c>
      <c r="Y41" s="150">
        <f t="shared" si="2"/>
        <v>1</v>
      </c>
      <c r="Z41" s="151" t="s">
        <v>452</v>
      </c>
      <c r="AA41" s="132"/>
    </row>
    <row r="42" spans="1:29" ht="16.5" thickBot="1" x14ac:dyDescent="0.3">
      <c r="A42" s="211" t="s">
        <v>453</v>
      </c>
      <c r="B42" s="212"/>
      <c r="C42" s="212"/>
      <c r="D42" s="212"/>
      <c r="E42" s="213"/>
      <c r="F42" s="152"/>
      <c r="G42" s="153"/>
      <c r="H42" s="153"/>
      <c r="I42" s="153"/>
      <c r="J42" s="153"/>
      <c r="K42" s="153"/>
      <c r="L42" s="153"/>
      <c r="M42" s="153"/>
      <c r="N42" s="153"/>
      <c r="O42" s="153"/>
      <c r="P42" s="153"/>
      <c r="Q42" s="153"/>
      <c r="R42" s="153"/>
      <c r="S42" s="153"/>
      <c r="T42" s="153"/>
      <c r="U42" s="153"/>
      <c r="V42" s="154"/>
      <c r="W42" s="214"/>
      <c r="X42" s="215"/>
      <c r="Y42" s="155" t="e">
        <f>AVERAGE(Y36:Y41)*20%</f>
        <v>#REF!</v>
      </c>
      <c r="Z42" s="156"/>
      <c r="AA42" s="157"/>
    </row>
    <row r="43" spans="1:29" ht="19.5" thickBot="1" x14ac:dyDescent="0.35">
      <c r="A43" s="184" t="s">
        <v>454</v>
      </c>
      <c r="B43" s="185"/>
      <c r="C43" s="185"/>
      <c r="D43" s="185"/>
      <c r="E43" s="186"/>
      <c r="F43" s="158"/>
      <c r="G43" s="159"/>
      <c r="H43" s="159"/>
      <c r="I43" s="159"/>
      <c r="J43" s="159"/>
      <c r="K43" s="159"/>
      <c r="L43" s="159"/>
      <c r="M43" s="159"/>
      <c r="N43" s="159"/>
      <c r="O43" s="159"/>
      <c r="P43" s="159"/>
      <c r="Q43" s="159"/>
      <c r="R43" s="159"/>
      <c r="S43" s="159"/>
      <c r="T43" s="159"/>
      <c r="U43" s="159"/>
      <c r="V43" s="160"/>
      <c r="W43" s="187"/>
      <c r="X43" s="188"/>
      <c r="Y43" s="161" t="e">
        <f>Y35+Y42</f>
        <v>#REF!</v>
      </c>
      <c r="Z43" s="162"/>
      <c r="AA43" s="163"/>
    </row>
    <row r="44" spans="1:29" ht="15" x14ac:dyDescent="0.2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4"/>
      <c r="AA44" s="35"/>
      <c r="AB44" s="35"/>
      <c r="AC44" s="35"/>
    </row>
    <row r="45" spans="1:29" ht="15" x14ac:dyDescent="0.25">
      <c r="A45" s="35"/>
      <c r="B45" s="35"/>
      <c r="C45" s="35"/>
      <c r="D45" s="35"/>
      <c r="E45" s="164"/>
      <c r="F45" s="35"/>
      <c r="G45" s="35"/>
      <c r="H45" s="35"/>
      <c r="I45" s="35"/>
      <c r="J45" s="35"/>
      <c r="K45" s="35"/>
      <c r="L45" s="35"/>
      <c r="M45" s="35"/>
      <c r="N45" s="35"/>
      <c r="O45" s="35"/>
      <c r="P45" s="35"/>
      <c r="Q45" s="35"/>
      <c r="R45" s="35"/>
      <c r="S45" s="35"/>
      <c r="T45" s="35"/>
      <c r="U45" s="35"/>
      <c r="V45" s="35"/>
      <c r="W45" s="35"/>
      <c r="X45" s="35"/>
      <c r="Y45" s="35"/>
      <c r="Z45" s="34"/>
      <c r="AA45" s="35"/>
      <c r="AB45" s="35"/>
      <c r="AC45" s="35"/>
    </row>
  </sheetData>
  <mergeCells count="49">
    <mergeCell ref="V1:V2"/>
    <mergeCell ref="A1:M2"/>
    <mergeCell ref="N1:R2"/>
    <mergeCell ref="S1:S2"/>
    <mergeCell ref="T1:T2"/>
    <mergeCell ref="U1:U2"/>
    <mergeCell ref="AC1:AC2"/>
    <mergeCell ref="A3:R3"/>
    <mergeCell ref="A4:R4"/>
    <mergeCell ref="A6:C13"/>
    <mergeCell ref="D6:E13"/>
    <mergeCell ref="F6:M6"/>
    <mergeCell ref="G7:H7"/>
    <mergeCell ref="I7:M7"/>
    <mergeCell ref="G8:H8"/>
    <mergeCell ref="I8:M8"/>
    <mergeCell ref="W1:W2"/>
    <mergeCell ref="X1:X2"/>
    <mergeCell ref="Y1:Y2"/>
    <mergeCell ref="Z1:Z2"/>
    <mergeCell ref="AA1:AA2"/>
    <mergeCell ref="AB1:AB2"/>
    <mergeCell ref="G9:H9"/>
    <mergeCell ref="I9:M9"/>
    <mergeCell ref="G10:H10"/>
    <mergeCell ref="I10:M10"/>
    <mergeCell ref="G11:H11"/>
    <mergeCell ref="I11:M11"/>
    <mergeCell ref="G12:H12"/>
    <mergeCell ref="I12:M12"/>
    <mergeCell ref="G13:H13"/>
    <mergeCell ref="I13:M13"/>
    <mergeCell ref="G14:H14"/>
    <mergeCell ref="I14:M14"/>
    <mergeCell ref="G15:H15"/>
    <mergeCell ref="I15:M15"/>
    <mergeCell ref="A17:B19"/>
    <mergeCell ref="C17:C20"/>
    <mergeCell ref="D17:F19"/>
    <mergeCell ref="G17:Q19"/>
    <mergeCell ref="A43:E43"/>
    <mergeCell ref="W43:X43"/>
    <mergeCell ref="R17:V19"/>
    <mergeCell ref="W17:Z17"/>
    <mergeCell ref="W18:Z19"/>
    <mergeCell ref="A35:E35"/>
    <mergeCell ref="W35:X35"/>
    <mergeCell ref="A42:E42"/>
    <mergeCell ref="W42:X42"/>
  </mergeCells>
  <dataValidations count="1">
    <dataValidation allowBlank="1" showInputMessage="1" showErrorMessage="1" error="Escriba un texto " promptTitle="Cualquier contenido" sqref="F26 F29 F32:F34"/>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DESARROLLO</vt:lpstr>
      <vt:lpstr>INDICADORES DE GESTION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 Reports</dc:creator>
  <cp:lastModifiedBy>Maria Fernanda Corrales Figueroa</cp:lastModifiedBy>
  <dcterms:created xsi:type="dcterms:W3CDTF">2023-02-16T16:31:37Z</dcterms:created>
  <dcterms:modified xsi:type="dcterms:W3CDTF">2023-08-29T18:03:05Z</dcterms:modified>
</cp:coreProperties>
</file>