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slicers/slicer3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slicers/slicer4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9.xml" ContentType="application/vnd.openxmlformats-officedocument.drawing+xml"/>
  <Override PartName="/xl/slicers/slicer5.xml" ContentType="application/vnd.ms-excel.slicer+xml"/>
  <Override PartName="/xl/comments1.xml" ContentType="application/vnd.openxmlformats-officedocument.spreadsheetml.comments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pivotTables/pivotTable13.xml" ContentType="application/vnd.openxmlformats-officedocument.spreadsheetml.pivotTable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camachon\Downloads\"/>
    </mc:Choice>
  </mc:AlternateContent>
  <bookViews>
    <workbookView minimized="1" showSheetTabs="0" xWindow="0" yWindow="0" windowWidth="20460" windowHeight="7680" tabRatio="714" activeTab="8"/>
  </bookViews>
  <sheets>
    <sheet name="Troncal FInal" sheetId="20" r:id="rId1"/>
    <sheet name="Notas" sheetId="18" r:id="rId2"/>
    <sheet name="Indice" sheetId="17" r:id="rId3"/>
    <sheet name="Main Menu" sheetId="16" r:id="rId4"/>
    <sheet name="Troncal" sheetId="15" r:id="rId5"/>
    <sheet name="Local" sheetId="14" r:id="rId6"/>
    <sheet name="Intermedia" sheetId="13" r:id="rId7"/>
    <sheet name="Arterial" sheetId="12" r:id="rId8"/>
    <sheet name="Inf.General" sheetId="11" r:id="rId9"/>
    <sheet name="DinamicaLocalidadTodasMallas" sheetId="2" r:id="rId10"/>
    <sheet name="DinamicaGeneralSITP" sheetId="10" r:id="rId11"/>
    <sheet name="DinamicaGeneralTipoMalla" sheetId="3" r:id="rId12"/>
    <sheet name="Dinamica MVA y Troncal" sheetId="9" r:id="rId13"/>
    <sheet name="DinamicaLocalidad MVA" sheetId="5" r:id="rId14"/>
    <sheet name="DinamicaLocalidad MVI" sheetId="6" r:id="rId15"/>
    <sheet name="DinamicaLocalidad MVL" sheetId="7" r:id="rId16"/>
    <sheet name="Hoja1" sheetId="19" r:id="rId17"/>
  </sheets>
  <definedNames>
    <definedName name="SegmentaciónDeDatos_LOCALIDAD_">#N/A</definedName>
    <definedName name="SegmentaciónDeDatos_LOCALIDAD_1">#N/A</definedName>
    <definedName name="SegmentaciónDeDatos_LOCALIDAD_2">#N/A</definedName>
    <definedName name="SegmentaciónDeDatos_LOCALIDAD_3">#N/A</definedName>
  </definedNames>
  <calcPr calcId="152511"/>
  <pivotCaches>
    <pivotCache cacheId="0" r:id="rId18"/>
    <pivotCache cacheId="1" r:id="rId19"/>
    <pivotCache cacheId="2" r:id="rId20"/>
    <pivotCache cacheId="3" r:id="rId21"/>
    <pivotCache cacheId="4" r:id="rId22"/>
  </pivotCaches>
  <extLst>
    <ext xmlns:x14="http://schemas.microsoft.com/office/spreadsheetml/2009/9/main" uri="{BBE1A952-AA13-448e-AADC-164F8A28A991}">
      <x14:slicerCaches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0" i="11" l="1"/>
  <c r="K110" i="11"/>
  <c r="L110" i="11"/>
  <c r="I110" i="11"/>
  <c r="S9" i="3" l="1"/>
  <c r="Q9" i="3"/>
  <c r="R9" i="3" s="1"/>
  <c r="O9" i="3"/>
  <c r="P9" i="3" s="1"/>
  <c r="M9" i="3"/>
  <c r="N9" i="3" s="1"/>
  <c r="B22" i="3"/>
  <c r="H17" i="3"/>
  <c r="F17" i="3"/>
  <c r="D17" i="3"/>
  <c r="B17" i="3"/>
  <c r="E160" i="2" l="1"/>
  <c r="F157" i="2" s="1"/>
  <c r="N5" i="20"/>
  <c r="F160" i="2" l="1"/>
  <c r="F159" i="2"/>
  <c r="F158" i="2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3" i="19"/>
  <c r="D45" i="15" l="1"/>
  <c r="C45" i="15"/>
  <c r="B45" i="15"/>
  <c r="D46" i="14"/>
  <c r="C46" i="14"/>
  <c r="B46" i="14"/>
  <c r="D43" i="13"/>
  <c r="C43" i="13"/>
  <c r="B43" i="13"/>
  <c r="D44" i="12"/>
  <c r="C44" i="12"/>
  <c r="B44" i="12"/>
  <c r="E45" i="15" l="1"/>
  <c r="B47" i="15" s="1"/>
  <c r="E46" i="14"/>
  <c r="C48" i="14" s="1"/>
  <c r="E43" i="13"/>
  <c r="C45" i="13" s="1"/>
  <c r="E44" i="12"/>
  <c r="C46" i="12" s="1"/>
  <c r="C47" i="15" l="1"/>
  <c r="D47" i="15"/>
  <c r="D48" i="14"/>
  <c r="B48" i="14"/>
  <c r="D45" i="13"/>
  <c r="B45" i="13"/>
  <c r="D46" i="12"/>
  <c r="B46" i="12"/>
  <c r="B26" i="3" l="1"/>
  <c r="C25" i="3" s="1"/>
  <c r="G17" i="3"/>
  <c r="B39" i="3" s="1"/>
  <c r="E17" i="3"/>
  <c r="B38" i="3" s="1"/>
  <c r="C17" i="3"/>
  <c r="B37" i="3" s="1"/>
  <c r="C24" i="3" l="1"/>
  <c r="C23" i="3"/>
  <c r="C22" i="3"/>
</calcChain>
</file>

<file path=xl/comments1.xml><?xml version="1.0" encoding="utf-8"?>
<comments xmlns="http://schemas.openxmlformats.org/spreadsheetml/2006/main">
  <authors>
    <author>Sara Viviana Torres Vergara</author>
  </authors>
  <commentList>
    <comment ref="AA2" authorId="0" shapeId="0">
      <text>
        <r>
          <rPr>
            <b/>
            <sz val="9"/>
            <color indexed="81"/>
            <rFont val="Tahoma"/>
            <family val="2"/>
          </rPr>
          <t>Sara Viviana Torres Vergara:</t>
        </r>
        <r>
          <rPr>
            <sz val="9"/>
            <color indexed="81"/>
            <rFont val="Tahoma"/>
            <family val="2"/>
          </rPr>
          <t xml:space="preserve">
Modificado en la tabla anterior. </t>
        </r>
      </text>
    </comment>
  </commentList>
</comments>
</file>

<file path=xl/comments2.xml><?xml version="1.0" encoding="utf-8"?>
<comments xmlns="http://schemas.openxmlformats.org/spreadsheetml/2006/main">
  <authors>
    <author>Sara Viviana Torres Vergara</author>
  </authors>
  <commentList>
    <comment ref="C7" authorId="0" shapeId="0">
      <text>
        <r>
          <rPr>
            <b/>
            <sz val="9"/>
            <color indexed="81"/>
            <rFont val="Tahoma"/>
            <family val="2"/>
          </rPr>
          <t>Sara Viviana Torres Vergara:</t>
        </r>
        <r>
          <rPr>
            <sz val="9"/>
            <color indexed="81"/>
            <rFont val="Tahoma"/>
            <family val="2"/>
          </rPr>
          <t xml:space="preserve">
modificado abajo. Correción MVT</t>
        </r>
      </text>
    </comment>
  </commentList>
</comments>
</file>

<file path=xl/connections.xml><?xml version="1.0" encoding="utf-8"?>
<connections xmlns="http://schemas.openxmlformats.org/spreadsheetml/2006/main">
  <connection id="1" sourceFile="D:\PROYECTOSGEN\EstadoMV\EstadisticaOficial2015_1Sem\ConsolidadoEspacialEstadisticas2015_1.mdb" keepAlive="1" name="ConsolidadoEspacialEstadisticas2015_1" type="5" refreshedVersion="5">
    <dbPr connection="Provider=Microsoft.ACE.OLEDB.12.0;User ID=Admin;Data Source=D:\PROYECTOSGEN\EstadoMV\EstadisticaOficial2015_1Sem\ConsolidadoEspacialEstadisticas2015_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00ConsPorEstadoClasifLocali" commandType="3"/>
  </connection>
  <connection id="2" sourceFile="D:\PROYECTOSGEN\EstadoMV\EstadisticaOficial2015_1Sem\ConsolidadoEspacialEstadisticas2015_1.mdb" keepAlive="1" name="ConsolidadoEspacialEstadisticas2015_1 00ConsPorEstadoClasifLocali" type="5" refreshedVersion="5" background="1" saveData="1">
    <dbPr connection="Provider=Microsoft.ACE.OLEDB.12.0;User ID=Admin;Data Source=D:\PROYECTOSGEN\EstadoMV\EstadisticaOficial2015_1Sem\ConsolidadoEspacialEstadisticas2015_1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00TAgrupaLocClasifEstKmCarrilPorc" commandType="3"/>
  </connection>
  <connection id="3" sourceFile="D:\PROYECTOSGEN\EstadoMV\EstadisticaOficial2015_1Sem\ConsolidadoEspacialEstadisticas2015_1.mdb" keepAlive="1" name="ConsolidadoEspacialEstadisticas2015_1 00ConsPorEstadoClasifLocali1" type="5" refreshedVersion="5" background="1" saveData="1">
    <dbPr connection="Provider=Microsoft.ACE.OLEDB.12.0;User ID=Admin;Data Source=D:\PROYECTOSGEN\EstadoMV\EstadisticaOficial2015_1Sem\ConsolidadoEspacialEstadisticas2015_1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00TAgrupaLocClasifEstKmCarrilPorc" commandType="3"/>
  </connection>
  <connection id="4" sourceFile="D:\PROYECTOSGEN\EstadoMV\EstadisticaOficial2015_1Sem\ConsolidadoEspacialEstadisticas2015_1.mdb" keepAlive="1" name="ConsolidadoEspacialEstadisticas2015_11" type="5" refreshedVersion="5">
    <dbPr connection="Provider=Microsoft.ACE.OLEDB.12.0;User ID=Admin;Data Source=D:\PROYECTOSGEN\EstadoMV\EstadisticaOficial2015_1Sem\ConsolidadoEspacialEstadisticas2015_1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01TClasifMVEstadoKmCarrilPorc" commandType="3"/>
  </connection>
  <connection id="5" sourceFile="D:\PROYECTOSGEN\EstadoMV\EstadisticaOficial2015_1Sem\ConsolidadoEspacialEstadisticas2015_1.mdb" keepAlive="1" name="ConsolidadoEspacialEstadisticas2015_12" type="5" refreshedVersion="5">
    <dbPr connection="Provider=Microsoft.ACE.OLEDB.12.0;User ID=Admin;Data Source=D:\PROYECTOSGEN\EstadoMV\EstadisticaOficial2015_1Sem\ConsolidadoEspacialEstadisticas2015_1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00TAgrupaLocClasifEstKmCarrilPorc" commandType="3"/>
  </connection>
  <connection id="6" sourceFile="D:\PROYECTOSGEN\EstadoMV\EstadisticaOficial2015_1Sem\ConsolidadoEspacialEstadisticas2015_1.mdb" keepAlive="1" name="ConsolidadoEspacialEstadisticas2015_13" type="5" refreshedVersion="5">
    <dbPr connection="Provider=Microsoft.ACE.OLEDB.12.0;User ID=Admin;Data Source=D:\PROYECTOSGEN\EstadoMV\EstadisticaOficial2015_1Sem\ConsolidadoEspacialEstadisticas2015_1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02TEstPorClasifMV_Vs_SITP" commandType="3"/>
  </connection>
</connections>
</file>

<file path=xl/sharedStrings.xml><?xml version="1.0" encoding="utf-8"?>
<sst xmlns="http://schemas.openxmlformats.org/spreadsheetml/2006/main" count="653" uniqueCount="126">
  <si>
    <t>Loc2014</t>
  </si>
  <si>
    <t>ClasifMalla2014_1</t>
  </si>
  <si>
    <t>ARTERIAL</t>
  </si>
  <si>
    <t>INTERMEDIA</t>
  </si>
  <si>
    <t>LOCAL</t>
  </si>
  <si>
    <t>TRONCAL</t>
  </si>
  <si>
    <t>LOCALIDAD</t>
  </si>
  <si>
    <t>Estado2015_1</t>
  </si>
  <si>
    <t>USAQUEN</t>
  </si>
  <si>
    <t>BUENO</t>
  </si>
  <si>
    <t>MALO</t>
  </si>
  <si>
    <t>REGULAR</t>
  </si>
  <si>
    <t>CHAPINERO</t>
  </si>
  <si>
    <t>SANTA FE</t>
  </si>
  <si>
    <t>SAN CRISTOBAL</t>
  </si>
  <si>
    <t>USME</t>
  </si>
  <si>
    <t>TUNJUELITO</t>
  </si>
  <si>
    <t>BOSA</t>
  </si>
  <si>
    <t>KENNEDY</t>
  </si>
  <si>
    <t>FONTIBON</t>
  </si>
  <si>
    <t>ENGATIVA</t>
  </si>
  <si>
    <t>SUBA</t>
  </si>
  <si>
    <t>BARRIOS UNIDOS</t>
  </si>
  <si>
    <t>TEUSAQUILLO</t>
  </si>
  <si>
    <t>LOS MARTIRES</t>
  </si>
  <si>
    <t>ANTONIO NARIÑO</t>
  </si>
  <si>
    <t>PUENTE ARANDA</t>
  </si>
  <si>
    <t>CANDELARIA</t>
  </si>
  <si>
    <t>RAFAEL URIBE URIBE</t>
  </si>
  <si>
    <t>CIUDAD BOLIVAR</t>
  </si>
  <si>
    <t>Total general</t>
  </si>
  <si>
    <t>Valores</t>
  </si>
  <si>
    <t>Total %</t>
  </si>
  <si>
    <t>%</t>
  </si>
  <si>
    <t>Total Km-Carril</t>
  </si>
  <si>
    <t>Km-Carril</t>
  </si>
  <si>
    <t>CLASIFI_SUBSISTEMA_MALLA</t>
  </si>
  <si>
    <t>Suma de SumaKMCarrilSITP</t>
  </si>
  <si>
    <t>Total</t>
  </si>
  <si>
    <t>(Todas)</t>
  </si>
  <si>
    <t>MALLA VIAL TOTAL</t>
  </si>
  <si>
    <t xml:space="preserve">BUENO </t>
  </si>
  <si>
    <t>Gráfica 1</t>
  </si>
  <si>
    <t>Gráfica 2</t>
  </si>
  <si>
    <t>Estado</t>
  </si>
  <si>
    <t>Extensión</t>
  </si>
  <si>
    <t>TOTAL</t>
  </si>
  <si>
    <t>Km-Carril Bueno</t>
  </si>
  <si>
    <t>Km-Carril Regular</t>
  </si>
  <si>
    <t>Km-Carril Malo</t>
  </si>
  <si>
    <t>Bueno</t>
  </si>
  <si>
    <t>Regular</t>
  </si>
  <si>
    <t>Malo</t>
  </si>
  <si>
    <t xml:space="preserve"> KmCarrilClasEst ARTERIAL</t>
  </si>
  <si>
    <t xml:space="preserve"> KmCarrilClasEst INTERMEDIA</t>
  </si>
  <si>
    <t xml:space="preserve"> KmCarrilClasEst LOCAL</t>
  </si>
  <si>
    <t xml:space="preserve"> KmCarrilClasEst TRONCAL</t>
  </si>
  <si>
    <t>Total  KmCarrilClasEst</t>
  </si>
  <si>
    <t xml:space="preserve"> KmCarrilClasEst</t>
  </si>
  <si>
    <t>% ARTERIAL</t>
  </si>
  <si>
    <t>% INTERMEDIA</t>
  </si>
  <si>
    <t>% LOCAL</t>
  </si>
  <si>
    <t>% TRONCAL</t>
  </si>
  <si>
    <t xml:space="preserve"> KmCarril Bueno</t>
  </si>
  <si>
    <t xml:space="preserve"> KmCarril Regular</t>
  </si>
  <si>
    <t xml:space="preserve"> KmCarril Malo</t>
  </si>
  <si>
    <t xml:space="preserve">Bueno </t>
  </si>
  <si>
    <t>LOCALIDAD_</t>
  </si>
  <si>
    <t>1 USAQUEN</t>
  </si>
  <si>
    <t>2 CHAPINERO</t>
  </si>
  <si>
    <t>3 SANTA FE</t>
  </si>
  <si>
    <t>4 SAN CRISTOBAL</t>
  </si>
  <si>
    <t>5 USME</t>
  </si>
  <si>
    <t>6 TUNJUELITO</t>
  </si>
  <si>
    <t>7 BOSA</t>
  </si>
  <si>
    <t>8 KENNEDY</t>
  </si>
  <si>
    <t>9 FONTIBON</t>
  </si>
  <si>
    <t>10 ENGATIVA</t>
  </si>
  <si>
    <t>11 SUBA</t>
  </si>
  <si>
    <t>12 BARRIOS UNIDOS</t>
  </si>
  <si>
    <t>13 TEUSAQUILLO</t>
  </si>
  <si>
    <t>14 LOS MARTIRES</t>
  </si>
  <si>
    <t>15 ANTONIO NARIÑO</t>
  </si>
  <si>
    <t>16 PUENTE ARANDA</t>
  </si>
  <si>
    <t>17 CANDELARIA</t>
  </si>
  <si>
    <t>18 RAFAEL URIBE URIBE</t>
  </si>
  <si>
    <t>19 CIUDAD BOLIVAR</t>
  </si>
  <si>
    <t>MALLAVIAL ARTERIAL</t>
  </si>
  <si>
    <t xml:space="preserve"> Bueno </t>
  </si>
  <si>
    <t xml:space="preserve"> Regular</t>
  </si>
  <si>
    <t xml:space="preserve"> Malo</t>
  </si>
  <si>
    <t>Localidad</t>
  </si>
  <si>
    <t xml:space="preserve"> Bueno  </t>
  </si>
  <si>
    <t xml:space="preserve"> Regular  </t>
  </si>
  <si>
    <t xml:space="preserve"> Malo </t>
  </si>
  <si>
    <t>MALLAVIAL INTERMEDIA</t>
  </si>
  <si>
    <t>MALLAVIAL LOCAL</t>
  </si>
  <si>
    <t xml:space="preserve">SEGMENTACION DE DATOS </t>
  </si>
  <si>
    <t xml:space="preserve">  Km-Carril Bueno</t>
  </si>
  <si>
    <t xml:space="preserve"> Km-Carril Regular</t>
  </si>
  <si>
    <t>Km-Carril BUENO</t>
  </si>
  <si>
    <t>Km-Carril REGULAR</t>
  </si>
  <si>
    <t>Km-Carril MALO</t>
  </si>
  <si>
    <t xml:space="preserve">TOTAL KM-CARRIL </t>
  </si>
  <si>
    <t>Suma de  KmCarril Bueno2</t>
  </si>
  <si>
    <t>Suma de  KmCarril Regular2</t>
  </si>
  <si>
    <t>Suma de  KmCarril Malo2</t>
  </si>
  <si>
    <t>intermedia</t>
  </si>
  <si>
    <t>local</t>
  </si>
  <si>
    <t>Suma de  KmCarril Bueno3</t>
  </si>
  <si>
    <t>Suma de  KmCarril Regular3</t>
  </si>
  <si>
    <t>Suma de  KmCarril Malo3</t>
  </si>
  <si>
    <t>Suma de  KmCarril Bueno4</t>
  </si>
  <si>
    <t>Suma de  KmCarril Regular4</t>
  </si>
  <si>
    <t>Suma de  KmCarril Malo4</t>
  </si>
  <si>
    <t>Suma de KmCarrilClasEst TRONCAL</t>
  </si>
  <si>
    <t>Suma de Porcentaje TRONCAL</t>
  </si>
  <si>
    <t>Total Suma de KmCarrilClasEst</t>
  </si>
  <si>
    <t>Total Suma de Porcentaje</t>
  </si>
  <si>
    <t>Suma de KmCarrilClasEst</t>
  </si>
  <si>
    <t>Suma de Porcentaje</t>
  </si>
  <si>
    <t>Se incluyeron los reportes de intervención de las siguientes Entidades Distritales ejecutoras: Instituto de Desarrollo Urbano-IDU, Unidad Administrativa Especial de Rehabilitación y Mantenimiento Vial-UAERMV, Fondos de Desarrollo Local-FDL (con reporte del total de las localidades de la ciudad).
Adicionalmente, se incluyeron las vias atendiadas a través del programa TapaHuecos en la Malla Vial Arterial y Troncales Transmilenio que lidera el IDU, así como las intervenciones adelantadas por la UAERMV con el programa de ciencia y tecnología, como Acciones de Movilidad.</t>
  </si>
  <si>
    <t>El estado de condición de las vías, se estableció con el Índice de Condición del Pavimento (“Pavement Condition Index - PCI”), parámetro que califica la condición superficial de la estructura del pavimento así: Vías en mal estado (PCI ≤ 25), vías en regular estado (25 &lt; PCI ≤ 55) y vías en buen estado (PCI &gt;55).</t>
  </si>
  <si>
    <t>En la medición del estado de condición del pavimento se asignó una clasificación de acuerdo al tipo de obra ejecutada (Acción de Movilidad, mantenimiento, rehabilitación, reconstrucción y construcción).</t>
  </si>
  <si>
    <t>Las cifras presentadas fueron redondeadas.</t>
  </si>
  <si>
    <t xml:space="preserve">Este visor presenta el estado de condición del pavimento de las vías que conforman la Malla Vial  Urbana de Bogotá a partir de la información de las intervenciones de conservación y construcción ejecutada y reportadas al IDU con corte a 30/06/2015.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</si>
</sst>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\ * #,##0.00_);_(&quot;$&quot;\ * \(#,##0.00\);_(&quot;$&quot;\ * &quot;-&quot;??_);_(@_)"/>
    <numFmt numFmtId="165" formatCode="#,##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9"/>
      <name val="Maiandra GD"/>
      <family val="2"/>
    </font>
    <font>
      <b/>
      <sz val="16"/>
      <color rgb="FFC00000"/>
      <name val="Maiandra GD"/>
      <family val="2"/>
    </font>
    <font>
      <b/>
      <sz val="11"/>
      <color theme="0"/>
      <name val="Maiandra GD"/>
      <family val="2"/>
    </font>
    <font>
      <b/>
      <sz val="16"/>
      <color theme="7"/>
      <name val="Maiandra GD"/>
      <family val="2"/>
    </font>
    <font>
      <b/>
      <sz val="16"/>
      <color theme="0"/>
      <name val="Maiandra GD"/>
      <family val="2"/>
    </font>
    <font>
      <sz val="11"/>
      <color theme="1" tint="0.249977111117893"/>
      <name val="Maiandra GD"/>
      <family val="2"/>
    </font>
    <font>
      <sz val="11"/>
      <color rgb="FFFF0000"/>
      <name val="Calibri"/>
      <family val="2"/>
      <scheme val="minor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Maiandra GD"/>
      <family val="2"/>
    </font>
    <font>
      <sz val="11"/>
      <color theme="0"/>
      <name val="Maiandra GD"/>
      <family val="2"/>
    </font>
    <font>
      <sz val="11"/>
      <color theme="4" tint="-0.499984740745262"/>
      <name val="Maiandra GD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7" tint="-0.249977111117893"/>
        <bgColor theme="1"/>
      </patternFill>
    </fill>
    <fill>
      <patternFill patternType="solid">
        <fgColor theme="7" tint="-0.249977111117893"/>
        <bgColor theme="5" tint="0.79998168889431442"/>
      </patternFill>
    </fill>
    <fill>
      <patternFill patternType="solid">
        <fgColor theme="1" tint="0.249977111117893"/>
        <bgColor theme="1" tint="0.249977111117893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theme="5" tint="0.59999389629810485"/>
      </left>
      <right style="thin">
        <color theme="5" tint="0.59999389629810485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/>
      <right/>
      <top style="medium">
        <color theme="7" tint="0.79998168889431442"/>
      </top>
      <bottom/>
      <diagonal/>
    </border>
    <border>
      <left style="medium">
        <color theme="1" tint="0.499984740745262"/>
      </left>
      <right/>
      <top/>
      <bottom style="medium">
        <color theme="7" tint="0.7999816888943144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theme="8" tint="0.39994506668294322"/>
      </left>
      <right style="hair">
        <color theme="8" tint="0.39994506668294322"/>
      </right>
      <top style="hair">
        <color theme="8" tint="0.39994506668294322"/>
      </top>
      <bottom style="hair">
        <color theme="8" tint="0.39994506668294322"/>
      </bottom>
      <diagonal/>
    </border>
    <border>
      <left style="thin">
        <color rgb="FFF8CBAD"/>
      </left>
      <right style="thin">
        <color rgb="FFF8CBAD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hair">
        <color theme="4" tint="0.39994506668294322"/>
      </left>
      <right style="hair">
        <color theme="4" tint="0.39994506668294322"/>
      </right>
      <top style="hair">
        <color theme="4" tint="0.39994506668294322"/>
      </top>
      <bottom style="hair">
        <color theme="4" tint="0.39994506668294322"/>
      </bottom>
      <diagonal/>
    </border>
    <border>
      <left style="hair">
        <color theme="4" tint="0.39994506668294322"/>
      </left>
      <right/>
      <top style="hair">
        <color theme="4" tint="0.39994506668294322"/>
      </top>
      <bottom style="hair">
        <color theme="4" tint="0.39994506668294322"/>
      </bottom>
      <diagonal/>
    </border>
    <border>
      <left style="hair">
        <color theme="4" tint="0.39991454817346722"/>
      </left>
      <right style="hair">
        <color theme="4" tint="0.39991454817346722"/>
      </right>
      <top style="hair">
        <color theme="4" tint="0.39991454817346722"/>
      </top>
      <bottom style="hair">
        <color theme="4" tint="0.39991454817346722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2" borderId="0" xfId="0" applyFill="1"/>
    <xf numFmtId="10" fontId="0" fillId="0" borderId="0" xfId="0" applyNumberFormat="1"/>
    <xf numFmtId="0" fontId="0" fillId="0" borderId="0" xfId="0" applyFont="1" applyAlignment="1">
      <alignment horizontal="center" vertical="center" wrapText="1"/>
    </xf>
    <xf numFmtId="0" fontId="0" fillId="0" borderId="0" xfId="0" applyFill="1"/>
    <xf numFmtId="10" fontId="0" fillId="0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0" xfId="0" applyNumberFormat="1"/>
    <xf numFmtId="2" fontId="0" fillId="2" borderId="0" xfId="0" applyNumberFormat="1" applyFill="1"/>
    <xf numFmtId="2" fontId="0" fillId="0" borderId="0" xfId="0" applyNumberFormat="1" applyFill="1"/>
    <xf numFmtId="0" fontId="0" fillId="3" borderId="0" xfId="0" applyFill="1"/>
    <xf numFmtId="9" fontId="0" fillId="0" borderId="0" xfId="0" applyNumberFormat="1"/>
    <xf numFmtId="1" fontId="0" fillId="0" borderId="0" xfId="0" applyNumberFormat="1"/>
    <xf numFmtId="0" fontId="0" fillId="4" borderId="0" xfId="0" applyFont="1" applyFill="1" applyBorder="1"/>
    <xf numFmtId="0" fontId="3" fillId="5" borderId="0" xfId="0" applyFont="1" applyFill="1" applyBorder="1"/>
    <xf numFmtId="0" fontId="0" fillId="6" borderId="1" xfId="0" applyFont="1" applyFill="1" applyBorder="1"/>
    <xf numFmtId="3" fontId="0" fillId="6" borderId="1" xfId="0" applyNumberFormat="1" applyFont="1" applyFill="1" applyBorder="1"/>
    <xf numFmtId="9" fontId="0" fillId="6" borderId="1" xfId="0" applyNumberFormat="1" applyFont="1" applyFill="1" applyBorder="1"/>
    <xf numFmtId="10" fontId="0" fillId="6" borderId="1" xfId="0" applyNumberFormat="1" applyFont="1" applyFill="1" applyBorder="1"/>
    <xf numFmtId="3" fontId="3" fillId="5" borderId="0" xfId="0" applyNumberFormat="1" applyFont="1" applyFill="1" applyBorder="1"/>
    <xf numFmtId="10" fontId="3" fillId="5" borderId="0" xfId="0" applyNumberFormat="1" applyFont="1" applyFill="1" applyBorder="1"/>
    <xf numFmtId="0" fontId="0" fillId="6" borderId="0" xfId="0" applyFont="1" applyFill="1" applyBorder="1"/>
    <xf numFmtId="3" fontId="0" fillId="0" borderId="0" xfId="0" applyNumberFormat="1"/>
    <xf numFmtId="9" fontId="0" fillId="0" borderId="0" xfId="2" applyFont="1"/>
    <xf numFmtId="0" fontId="4" fillId="7" borderId="2" xfId="0" applyFont="1" applyFill="1" applyBorder="1"/>
    <xf numFmtId="0" fontId="4" fillId="7" borderId="0" xfId="0" applyFont="1" applyFill="1" applyBorder="1"/>
    <xf numFmtId="0" fontId="4" fillId="3" borderId="0" xfId="0" applyFont="1" applyFill="1" applyBorder="1"/>
    <xf numFmtId="0" fontId="4" fillId="2" borderId="0" xfId="0" applyFont="1" applyFill="1" applyBorder="1"/>
    <xf numFmtId="0" fontId="4" fillId="7" borderId="3" xfId="0" applyFont="1" applyFill="1" applyBorder="1"/>
    <xf numFmtId="0" fontId="4" fillId="2" borderId="0" xfId="0" applyFont="1" applyFill="1"/>
    <xf numFmtId="0" fontId="5" fillId="8" borderId="4" xfId="0" applyFont="1" applyFill="1" applyBorder="1"/>
    <xf numFmtId="0" fontId="0" fillId="9" borderId="0" xfId="0" applyFont="1" applyFill="1"/>
    <xf numFmtId="2" fontId="0" fillId="9" borderId="0" xfId="0" applyNumberFormat="1" applyFont="1" applyFill="1"/>
    <xf numFmtId="2" fontId="0" fillId="2" borderId="0" xfId="0" applyNumberFormat="1" applyFont="1" applyFill="1"/>
    <xf numFmtId="0" fontId="4" fillId="7" borderId="5" xfId="0" applyFont="1" applyFill="1" applyBorder="1"/>
    <xf numFmtId="0" fontId="4" fillId="7" borderId="6" xfId="0" applyFont="1" applyFill="1" applyBorder="1"/>
    <xf numFmtId="2" fontId="4" fillId="7" borderId="6" xfId="0" applyNumberFormat="1" applyFont="1" applyFill="1" applyBorder="1"/>
    <xf numFmtId="2" fontId="4" fillId="2" borderId="6" xfId="0" applyNumberFormat="1" applyFont="1" applyFill="1" applyBorder="1"/>
    <xf numFmtId="0" fontId="4" fillId="7" borderId="0" xfId="0" applyFont="1" applyFill="1"/>
    <xf numFmtId="0" fontId="0" fillId="2" borderId="0" xfId="0" applyNumberFormat="1" applyFill="1"/>
    <xf numFmtId="0" fontId="0" fillId="9" borderId="0" xfId="0" applyNumberFormat="1" applyFont="1" applyFill="1"/>
    <xf numFmtId="0" fontId="4" fillId="7" borderId="6" xfId="0" applyNumberFormat="1" applyFont="1" applyFill="1" applyBorder="1"/>
    <xf numFmtId="0" fontId="0" fillId="2" borderId="0" xfId="0" applyNumberFormat="1" applyFont="1" applyFill="1"/>
    <xf numFmtId="0" fontId="0" fillId="10" borderId="0" xfId="0" applyFill="1"/>
    <xf numFmtId="9" fontId="0" fillId="10" borderId="0" xfId="0" applyNumberFormat="1" applyFill="1"/>
    <xf numFmtId="0" fontId="4" fillId="10" borderId="3" xfId="0" applyFont="1" applyFill="1" applyBorder="1"/>
    <xf numFmtId="9" fontId="0" fillId="10" borderId="0" xfId="0" applyNumberFormat="1" applyFont="1" applyFill="1"/>
    <xf numFmtId="9" fontId="4" fillId="10" borderId="6" xfId="0" applyNumberFormat="1" applyFont="1" applyFill="1" applyBorder="1"/>
    <xf numFmtId="9" fontId="4" fillId="11" borderId="6" xfId="0" applyNumberFormat="1" applyFont="1" applyFill="1" applyBorder="1"/>
    <xf numFmtId="9" fontId="4" fillId="12" borderId="6" xfId="0" applyNumberFormat="1" applyFont="1" applyFill="1" applyBorder="1"/>
    <xf numFmtId="9" fontId="3" fillId="12" borderId="0" xfId="0" applyNumberFormat="1" applyFont="1" applyFill="1"/>
    <xf numFmtId="0" fontId="4" fillId="2" borderId="6" xfId="0" applyNumberFormat="1" applyFont="1" applyFill="1" applyBorder="1"/>
    <xf numFmtId="9" fontId="3" fillId="11" borderId="0" xfId="0" applyNumberFormat="1" applyFont="1" applyFill="1"/>
    <xf numFmtId="9" fontId="3" fillId="13" borderId="0" xfId="0" applyNumberFormat="1" applyFont="1" applyFill="1"/>
    <xf numFmtId="9" fontId="4" fillId="13" borderId="6" xfId="0" applyNumberFormat="1" applyFont="1" applyFill="1" applyBorder="1"/>
    <xf numFmtId="0" fontId="0" fillId="0" borderId="0" xfId="0" applyAlignment="1">
      <alignment horizontal="left"/>
    </xf>
    <xf numFmtId="2" fontId="0" fillId="10" borderId="0" xfId="0" applyNumberFormat="1" applyFill="1"/>
    <xf numFmtId="0" fontId="8" fillId="14" borderId="7" xfId="0" applyFont="1" applyFill="1" applyBorder="1" applyAlignment="1">
      <alignment wrapText="1"/>
    </xf>
    <xf numFmtId="2" fontId="6" fillId="0" borderId="8" xfId="0" applyNumberFormat="1" applyFont="1" applyBorder="1" applyAlignment="1">
      <alignment horizontal="center"/>
    </xf>
    <xf numFmtId="2" fontId="9" fillId="0" borderId="8" xfId="0" applyNumberFormat="1" applyFont="1" applyBorder="1" applyAlignment="1">
      <alignment horizontal="center"/>
    </xf>
    <xf numFmtId="2" fontId="7" fillId="0" borderId="8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0" fillId="15" borderId="0" xfId="0" applyFill="1"/>
    <xf numFmtId="164" fontId="0" fillId="0" borderId="0" xfId="3" applyFont="1"/>
    <xf numFmtId="0" fontId="8" fillId="14" borderId="7" xfId="0" applyFont="1" applyFill="1" applyBorder="1" applyAlignment="1">
      <alignment horizontal="center" wrapText="1"/>
    </xf>
    <xf numFmtId="0" fontId="0" fillId="16" borderId="0" xfId="0" applyFill="1"/>
    <xf numFmtId="0" fontId="13" fillId="17" borderId="0" xfId="0" applyFont="1" applyFill="1" applyAlignment="1">
      <alignment vertical="center" wrapText="1"/>
    </xf>
    <xf numFmtId="0" fontId="14" fillId="18" borderId="9" xfId="0" applyFont="1" applyFill="1" applyBorder="1" applyAlignment="1">
      <alignment vertical="center" wrapText="1"/>
    </xf>
    <xf numFmtId="10" fontId="14" fillId="18" borderId="9" xfId="0" applyNumberFormat="1" applyFont="1" applyFill="1" applyBorder="1" applyAlignment="1">
      <alignment horizontal="right" vertical="center" wrapText="1"/>
    </xf>
    <xf numFmtId="0" fontId="13" fillId="17" borderId="0" xfId="0" applyFont="1" applyFill="1" applyAlignment="1">
      <alignment horizontal="right" vertical="center" wrapText="1"/>
    </xf>
    <xf numFmtId="10" fontId="13" fillId="17" borderId="0" xfId="0" applyNumberFormat="1" applyFont="1" applyFill="1" applyAlignment="1">
      <alignment horizontal="right" vertical="center" wrapText="1"/>
    </xf>
    <xf numFmtId="1" fontId="14" fillId="18" borderId="9" xfId="0" applyNumberFormat="1" applyFont="1" applyFill="1" applyBorder="1" applyAlignment="1">
      <alignment horizontal="right" vertical="center" wrapText="1"/>
    </xf>
    <xf numFmtId="9" fontId="12" fillId="19" borderId="0" xfId="0" applyNumberFormat="1" applyFont="1" applyFill="1"/>
    <xf numFmtId="9" fontId="0" fillId="0" borderId="0" xfId="2" applyNumberFormat="1" applyFont="1"/>
    <xf numFmtId="2" fontId="14" fillId="18" borderId="9" xfId="0" applyNumberFormat="1" applyFont="1" applyFill="1" applyBorder="1" applyAlignment="1">
      <alignment horizontal="right" vertical="center" wrapText="1"/>
    </xf>
    <xf numFmtId="0" fontId="11" fillId="15" borderId="0" xfId="0" applyFont="1" applyFill="1" applyAlignment="1">
      <alignment horizontal="justify" vertical="top" wrapText="1"/>
    </xf>
    <xf numFmtId="0" fontId="0" fillId="15" borderId="0" xfId="0" applyFill="1" applyAlignment="1">
      <alignment horizontal="justify"/>
    </xf>
    <xf numFmtId="0" fontId="11" fillId="15" borderId="0" xfId="0" applyFont="1" applyFill="1" applyAlignment="1">
      <alignment horizontal="justify" vertical="center" wrapText="1"/>
    </xf>
    <xf numFmtId="2" fontId="18" fillId="14" borderId="0" xfId="0" applyNumberFormat="1" applyFont="1" applyFill="1" applyAlignment="1">
      <alignment horizontal="center"/>
    </xf>
    <xf numFmtId="2" fontId="8" fillId="14" borderId="7" xfId="0" applyNumberFormat="1" applyFont="1" applyFill="1" applyBorder="1" applyAlignment="1">
      <alignment horizontal="center"/>
    </xf>
    <xf numFmtId="2" fontId="18" fillId="14" borderId="0" xfId="0" applyNumberFormat="1" applyFont="1" applyFill="1" applyAlignment="1">
      <alignment horizontal="left"/>
    </xf>
    <xf numFmtId="3" fontId="18" fillId="14" borderId="0" xfId="0" applyNumberFormat="1" applyFont="1" applyFill="1" applyAlignment="1">
      <alignment horizontal="center"/>
    </xf>
    <xf numFmtId="2" fontId="8" fillId="14" borderId="10" xfId="0" applyNumberFormat="1" applyFont="1" applyFill="1" applyBorder="1" applyAlignment="1">
      <alignment horizontal="left"/>
    </xf>
    <xf numFmtId="3" fontId="8" fillId="14" borderId="10" xfId="0" applyNumberFormat="1" applyFont="1" applyFill="1" applyBorder="1" applyAlignment="1">
      <alignment horizontal="center"/>
    </xf>
    <xf numFmtId="2" fontId="17" fillId="0" borderId="11" xfId="0" applyNumberFormat="1" applyFont="1" applyBorder="1" applyAlignment="1">
      <alignment horizontal="left"/>
    </xf>
    <xf numFmtId="1" fontId="17" fillId="15" borderId="11" xfId="0" applyNumberFormat="1" applyFont="1" applyFill="1" applyBorder="1" applyAlignment="1">
      <alignment horizontal="center"/>
    </xf>
    <xf numFmtId="2" fontId="19" fillId="0" borderId="11" xfId="0" applyNumberFormat="1" applyFont="1" applyBorder="1" applyAlignment="1">
      <alignment horizontal="left"/>
    </xf>
    <xf numFmtId="165" fontId="8" fillId="14" borderId="10" xfId="0" applyNumberFormat="1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2" fontId="8" fillId="14" borderId="0" xfId="0" applyNumberFormat="1" applyFont="1" applyFill="1" applyBorder="1" applyAlignment="1">
      <alignment horizontal="center"/>
    </xf>
    <xf numFmtId="2" fontId="19" fillId="15" borderId="11" xfId="0" applyNumberFormat="1" applyFont="1" applyFill="1" applyBorder="1" applyAlignment="1">
      <alignment horizontal="center"/>
    </xf>
    <xf numFmtId="2" fontId="19" fillId="15" borderId="13" xfId="0" applyNumberFormat="1" applyFont="1" applyFill="1" applyBorder="1" applyAlignment="1">
      <alignment horizontal="center"/>
    </xf>
    <xf numFmtId="2" fontId="19" fillId="0" borderId="12" xfId="0" applyNumberFormat="1" applyFont="1" applyFill="1" applyBorder="1" applyAlignment="1">
      <alignment horizontal="center"/>
    </xf>
    <xf numFmtId="0" fontId="11" fillId="15" borderId="0" xfId="0" applyFont="1" applyFill="1" applyAlignment="1">
      <alignment horizontal="justify" vertical="top" wrapText="1"/>
    </xf>
    <xf numFmtId="0" fontId="11" fillId="15" borderId="0" xfId="0" applyFont="1" applyFill="1" applyAlignment="1">
      <alignment horizontal="justify" wrapText="1"/>
    </xf>
    <xf numFmtId="0" fontId="11" fillId="15" borderId="0" xfId="0" applyFont="1" applyFill="1" applyAlignment="1">
      <alignment horizontal="justify"/>
    </xf>
    <xf numFmtId="0" fontId="11" fillId="15" borderId="0" xfId="0" applyFont="1" applyFill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/>
    </xf>
  </cellXfs>
  <cellStyles count="4">
    <cellStyle name="Moneda" xfId="3" builtinId="4"/>
    <cellStyle name="Normal" xfId="0" builtinId="0"/>
    <cellStyle name="Normal 5" xfId="1"/>
    <cellStyle name="Porcentaje" xfId="2" builtinId="5"/>
  </cellStyles>
  <dxfs count="164">
    <dxf>
      <fill>
        <patternFill patternType="solid">
          <bgColor theme="4"/>
        </patternFill>
      </fill>
    </dxf>
    <dxf>
      <numFmt numFmtId="14" formatCode="0.00%"/>
    </dxf>
    <dxf>
      <numFmt numFmtId="2" formatCode="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4"/>
        </patternFill>
      </fill>
    </dxf>
    <dxf>
      <numFmt numFmtId="2" formatCode="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4" formatCode="0.00%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4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4" formatCode="0.00%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2" formatCode="0.00"/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font>
        <color theme="0"/>
      </font>
      <numFmt numFmtId="13" formatCode="0%"/>
      <fill>
        <patternFill patternType="solid">
          <fgColor indexed="64"/>
          <bgColor rgb="FFFF5050"/>
        </patternFill>
      </fill>
    </dxf>
    <dxf>
      <font>
        <color theme="0"/>
      </font>
      <numFmt numFmtId="13" formatCode="0%"/>
      <fill>
        <patternFill patternType="solid">
          <fgColor indexed="64"/>
          <bgColor rgb="FFFF5050"/>
        </patternFill>
      </fill>
    </dxf>
    <dxf>
      <fill>
        <patternFill>
          <bgColor rgb="FFFF5050"/>
        </patternFill>
      </fill>
    </dxf>
    <dxf>
      <font>
        <color theme="0"/>
      </font>
      <numFmt numFmtId="13" formatCode="0%"/>
      <fill>
        <patternFill patternType="solid">
          <fgColor indexed="64"/>
          <bgColor rgb="FF92D050"/>
        </patternFill>
      </fill>
    </dxf>
    <dxf>
      <font>
        <color theme="0"/>
      </font>
      <numFmt numFmtId="13" formatCode="0%"/>
      <fill>
        <patternFill patternType="solid">
          <fgColor indexed="64"/>
          <bgColor rgb="FF92D050"/>
        </patternFill>
      </fill>
    </dxf>
    <dxf>
      <font>
        <color theme="0"/>
      </font>
      <numFmt numFmtId="13" formatCode="0%"/>
      <fill>
        <patternFill patternType="solid">
          <fgColor indexed="64"/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numFmt numFmtId="13" formatCode="0%"/>
      <fill>
        <patternFill patternType="solid">
          <fgColor indexed="64"/>
          <bgColor rgb="FF7030A0"/>
        </patternFill>
      </fill>
    </dxf>
    <dxf>
      <font>
        <color theme="0"/>
      </font>
      <numFmt numFmtId="13" formatCode="0%"/>
      <fill>
        <patternFill patternType="solid">
          <fgColor indexed="64"/>
          <bgColor rgb="FF7030A0"/>
        </patternFill>
      </fill>
    </dxf>
    <dxf>
      <font>
        <color theme="0"/>
      </font>
    </dxf>
    <dxf>
      <fill>
        <patternFill>
          <bgColor rgb="FF7030A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ill>
        <patternFill patternType="solid">
          <bgColor theme="4"/>
        </patternFill>
      </fill>
    </dxf>
    <dxf>
      <fill>
        <patternFill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rgb="FFFFFF00"/>
        </patternFill>
      </fill>
    </dxf>
    <dxf>
      <numFmt numFmtId="2" formatCode="0.00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numFmt numFmtId="2" formatCode="0.00"/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2" formatCode="0.00"/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2" formatCode="0.00"/>
    </dxf>
    <dxf>
      <numFmt numFmtId="2" formatCode="0.00"/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border>
        <left style="hair">
          <color theme="4" tint="0.39994506668294322"/>
        </left>
        <right style="hair">
          <color theme="4" tint="0.39994506668294322"/>
        </right>
        <top style="hair">
          <color theme="4" tint="0.39994506668294322"/>
        </top>
        <bottom style="hair">
          <color theme="4" tint="0.39994506668294322"/>
        </bottom>
        <vertical style="hair">
          <color theme="4" tint="0.39994506668294322"/>
        </vertical>
        <horizontal style="hair">
          <color theme="4" tint="0.39994506668294322"/>
        </horizontal>
      </border>
    </dxf>
    <dxf>
      <border>
        <left style="hair">
          <color theme="4" tint="0.39994506668294322"/>
        </left>
        <right style="hair">
          <color theme="4" tint="0.39994506668294322"/>
        </right>
        <top style="hair">
          <color theme="4" tint="0.39994506668294322"/>
        </top>
        <bottom style="hair">
          <color theme="4" tint="0.39994506668294322"/>
        </bottom>
        <vertical style="hair">
          <color theme="4" tint="0.39994506668294322"/>
        </vertical>
        <horizontal style="hair">
          <color theme="4" tint="0.39994506668294322"/>
        </horizontal>
      </border>
    </dxf>
    <dxf>
      <font>
        <color theme="0"/>
      </font>
    </dxf>
    <dxf>
      <font>
        <color theme="0"/>
      </font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ont>
        <name val="Maiandra GD"/>
        <scheme val="none"/>
      </font>
    </dxf>
    <dxf>
      <numFmt numFmtId="1" formatCode="0"/>
    </dxf>
    <dxf>
      <alignment horizontal="center" readingOrder="0"/>
    </dxf>
    <dxf>
      <numFmt numFmtId="3" formatCode="#,##0"/>
    </dxf>
    <dxf>
      <numFmt numFmtId="1" formatCode="0"/>
    </dxf>
    <dxf>
      <font>
        <sz val="11"/>
      </font>
    </dxf>
    <dxf>
      <numFmt numFmtId="2" formatCode="0.00"/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  <fill>
        <patternFill patternType="solid">
          <fgColor indexed="64"/>
          <bgColor rgb="FF00B0F0"/>
        </patternFill>
      </fill>
    </dxf>
    <dxf>
      <numFmt numFmtId="13" formatCode="0%"/>
    </dxf>
    <dxf>
      <numFmt numFmtId="13" formatCode="0%"/>
    </dxf>
    <dxf>
      <fill>
        <patternFill patternType="solid">
          <bgColor theme="4"/>
        </patternFill>
      </fill>
    </dxf>
    <dxf>
      <fill>
        <patternFill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rgb="FFFFFF00"/>
        </patternFill>
      </fill>
    </dxf>
    <dxf>
      <numFmt numFmtId="2" formatCode="0.00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</dxfs>
  <tableStyles count="0" defaultTableStyle="TableStyleMedium2" defaultPivotStyle="PivotStyleLight16"/>
  <colors>
    <mruColors>
      <color rgb="FFCBC9A9"/>
      <color rgb="FF009999"/>
      <color rgb="FF168692"/>
      <color rgb="FFC527D1"/>
      <color rgb="FFFFFFFF"/>
      <color rgb="FFFF5050"/>
      <color rgb="FF4DD35A"/>
      <color rgb="FFFFC715"/>
      <color rgb="FFFF6600"/>
      <color rgb="FFF6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microsoft.com/office/2007/relationships/slicerCache" Target="slicerCaches/slicerCache4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1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dinámica6</c:name>
    <c:fmtId val="26"/>
  </c:pivotSource>
  <c:chart>
    <c:autoTitleDeleted val="0"/>
    <c:pivotFmts>
      <c:pivotFmt>
        <c:idx val="0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rgbClr val="00B05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1.02108528331681E-17"/>
              <c:y val="0.126595181279990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511465754829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2.0421705666336199E-17"/>
              <c:y val="0.122511465754829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02603191793468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97%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511465754829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6595181279990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4.0843411332672398E-17"/>
              <c:y val="0.122511465754829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1571E-3"/>
              <c:y val="0.126595181279990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8427750229668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6595181279990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22511465754829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3203E-3"/>
              <c:y val="0.126595181279990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8.1686822665344797E-17"/>
              <c:y val="0.1265951812799907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26595181279990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0753E-3"/>
              <c:y val="0.1184277502296687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1.6337364533068959E-16"/>
              <c:y val="0.114344034704507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0260319179346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43440347045078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1.6337364533068959E-16"/>
              <c:y val="0.1061766036541857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3.341772258483716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2.2278481723224772E-3"/>
              <c:y val="1.225114657548298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4.4556963446449136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9.392545707870292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2.1146975379672333E-3"/>
              <c:y val="1.614951141369898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8009172603863839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102603191793468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3.0024213227706942E-3"/>
              <c:y val="9.4185349341270857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225114657548298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5114657548297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8.1686822665344797E-17"/>
              <c:y val="0.118427750229668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2386E-3"/>
              <c:y val="0.1184277502296687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43440347045077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8427750229668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51146575482975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70%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14344034704507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6.683544516967432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41772258483716E-3"/>
              <c:y val="1.225114657548298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41772258483716E-3"/>
              <c:y val="-4.0837155251610682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41772258483716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5.5696204308061121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41772258483716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5.5696204308061936E-3"/>
              <c:y val="8.1674310503219109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41772258483716E-3"/>
              <c:y val="8.1674310503219872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3409429872500325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4.4556963446449544E-3"/>
              <c:y val="-7.4867253088388532E-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4532980061558306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6.683544516967432E-3"/>
              <c:y val="-4.0837155251610682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0335921218775689E-2"/>
          <c:y val="9.7330053927553603E-2"/>
          <c:w val="0.95867345158948758"/>
          <c:h val="0.6613197861162032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DinamicaLocalidadTodasMallas!$D$126</c:f>
              <c:strCache>
                <c:ptCount val="1"/>
                <c:pt idx="0">
                  <c:v> Bueno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-2.0421705666336199E-17"/>
                  <c:y val="0.1225114657548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2108528331681E-17"/>
                  <c:y val="0.12659518127999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0.1225114657548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102603191793468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.1225114657548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0.12659518127999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1686822665344797E-17"/>
                  <c:y val="0.1225114657548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843411332672398E-17"/>
                  <c:y val="0.1225114657548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1139240861611571E-3"/>
                  <c:y val="0.12659518127999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0.11842775022966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0.12659518127999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1139240861613203E-3"/>
                  <c:y val="0.12659518127999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8.1686822665344797E-17"/>
                  <c:y val="0.12659518127999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8.1686822665344797E-17"/>
                  <c:y val="0.12659518127999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1.1139240861610753E-3"/>
                  <c:y val="0.118427750229668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"/>
                  <c:y val="0.11026031917934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1.6337364533068959E-16"/>
                  <c:y val="0.11434403470450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1.6337364533068959E-16"/>
                  <c:y val="0.10617660365418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0.11434403470450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DinamicaLocalidadTodasMallas!$C$127:$C$146</c:f>
              <c:strCache>
                <c:ptCount val="19"/>
                <c:pt idx="0">
                  <c:v>4 SAN CRISTOBAL</c:v>
                </c:pt>
                <c:pt idx="1">
                  <c:v>19 CIUDAD BOLIVAR</c:v>
                </c:pt>
                <c:pt idx="2">
                  <c:v>7 BOSA</c:v>
                </c:pt>
                <c:pt idx="3">
                  <c:v>14 LOS MARTIRES</c:v>
                </c:pt>
                <c:pt idx="4">
                  <c:v>16 PUENTE ARANDA</c:v>
                </c:pt>
                <c:pt idx="5">
                  <c:v>12 BARRIOS UNIDOS</c:v>
                </c:pt>
                <c:pt idx="6">
                  <c:v>10 ENGATIVA</c:v>
                </c:pt>
                <c:pt idx="7">
                  <c:v>5 USME</c:v>
                </c:pt>
                <c:pt idx="8">
                  <c:v>17 CANDELARIA</c:v>
                </c:pt>
                <c:pt idx="9">
                  <c:v>8 KENNEDY</c:v>
                </c:pt>
                <c:pt idx="10">
                  <c:v>9 FONTIBON</c:v>
                </c:pt>
                <c:pt idx="11">
                  <c:v>13 TEUSAQUILLO</c:v>
                </c:pt>
                <c:pt idx="12">
                  <c:v>11 SUBA</c:v>
                </c:pt>
                <c:pt idx="13">
                  <c:v>3 SANTA FE</c:v>
                </c:pt>
                <c:pt idx="14">
                  <c:v>6 TUNJUELITO</c:v>
                </c:pt>
                <c:pt idx="15">
                  <c:v>1 USAQUEN</c:v>
                </c:pt>
                <c:pt idx="16">
                  <c:v>18 RAFAEL URIBE URIBE</c:v>
                </c:pt>
                <c:pt idx="17">
                  <c:v>2 CHAPINERO</c:v>
                </c:pt>
                <c:pt idx="18">
                  <c:v>15 ANTONIO NARIÑO</c:v>
                </c:pt>
              </c:strCache>
            </c:strRef>
          </c:cat>
          <c:val>
            <c:numRef>
              <c:f>DinamicaLocalidadTodasMallas!$D$127:$D$146</c:f>
              <c:numCache>
                <c:formatCode>0%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0.97675900000000004</c:v>
                </c:pt>
                <c:pt idx="4">
                  <c:v>0.95959499999999998</c:v>
                </c:pt>
                <c:pt idx="5">
                  <c:v>0.94479400000000002</c:v>
                </c:pt>
                <c:pt idx="6">
                  <c:v>0.90031799999999995</c:v>
                </c:pt>
                <c:pt idx="7">
                  <c:v>0.88314199999999998</c:v>
                </c:pt>
                <c:pt idx="8">
                  <c:v>0.87360300000000002</c:v>
                </c:pt>
                <c:pt idx="9">
                  <c:v>0.859016</c:v>
                </c:pt>
                <c:pt idx="10">
                  <c:v>0.85019299999999998</c:v>
                </c:pt>
                <c:pt idx="11">
                  <c:v>0.78565600000000002</c:v>
                </c:pt>
                <c:pt idx="12">
                  <c:v>0.62209300000000001</c:v>
                </c:pt>
                <c:pt idx="13">
                  <c:v>0.53119700000000003</c:v>
                </c:pt>
                <c:pt idx="14">
                  <c:v>0.37249100000000002</c:v>
                </c:pt>
                <c:pt idx="15">
                  <c:v>0.25867200000000001</c:v>
                </c:pt>
                <c:pt idx="16">
                  <c:v>0.23289599999999999</c:v>
                </c:pt>
                <c:pt idx="17">
                  <c:v>0.21102199999999999</c:v>
                </c:pt>
                <c:pt idx="18">
                  <c:v>0.17931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DinamicaLocalidadTodasMallas!$E$126</c:f>
              <c:strCache>
                <c:ptCount val="1"/>
                <c:pt idx="0">
                  <c:v> 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3"/>
              <c:layout>
                <c:manualLayout>
                  <c:x val="3.341772258483716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2278481723224772E-3"/>
                  <c:y val="1.22511465754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4556963446449136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0024213227706942E-3"/>
                  <c:y val="9.41853493412708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139240861612386E-3"/>
                  <c:y val="9.392545707870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1146975379672333E-3"/>
                  <c:y val="1.6149511413698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9.8009172603863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1139240861612386E-3"/>
                  <c:y val="0.11026031917934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8.1686822665344797E-17"/>
                  <c:y val="0.1225114657548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0.122511465754829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8.1686822665344797E-17"/>
                  <c:y val="0.11842775022966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1.1139240861612386E-3"/>
                  <c:y val="0.118427750229668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"/>
                  <c:y val="0.1225114657548297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1.1139240861612386E-3"/>
                  <c:y val="0.11434403470450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0.11434403470450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0.11842775022966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DinamicaLocalidadTodasMallas!$C$127:$C$146</c:f>
              <c:strCache>
                <c:ptCount val="19"/>
                <c:pt idx="0">
                  <c:v>4 SAN CRISTOBAL</c:v>
                </c:pt>
                <c:pt idx="1">
                  <c:v>19 CIUDAD BOLIVAR</c:v>
                </c:pt>
                <c:pt idx="2">
                  <c:v>7 BOSA</c:v>
                </c:pt>
                <c:pt idx="3">
                  <c:v>14 LOS MARTIRES</c:v>
                </c:pt>
                <c:pt idx="4">
                  <c:v>16 PUENTE ARANDA</c:v>
                </c:pt>
                <c:pt idx="5">
                  <c:v>12 BARRIOS UNIDOS</c:v>
                </c:pt>
                <c:pt idx="6">
                  <c:v>10 ENGATIVA</c:v>
                </c:pt>
                <c:pt idx="7">
                  <c:v>5 USME</c:v>
                </c:pt>
                <c:pt idx="8">
                  <c:v>17 CANDELARIA</c:v>
                </c:pt>
                <c:pt idx="9">
                  <c:v>8 KENNEDY</c:v>
                </c:pt>
                <c:pt idx="10">
                  <c:v>9 FONTIBON</c:v>
                </c:pt>
                <c:pt idx="11">
                  <c:v>13 TEUSAQUILLO</c:v>
                </c:pt>
                <c:pt idx="12">
                  <c:v>11 SUBA</c:v>
                </c:pt>
                <c:pt idx="13">
                  <c:v>3 SANTA FE</c:v>
                </c:pt>
                <c:pt idx="14">
                  <c:v>6 TUNJUELITO</c:v>
                </c:pt>
                <c:pt idx="15">
                  <c:v>1 USAQUEN</c:v>
                </c:pt>
                <c:pt idx="16">
                  <c:v>18 RAFAEL URIBE URIBE</c:v>
                </c:pt>
                <c:pt idx="17">
                  <c:v>2 CHAPINERO</c:v>
                </c:pt>
                <c:pt idx="18">
                  <c:v>15 ANTONIO NARIÑO</c:v>
                </c:pt>
              </c:strCache>
            </c:strRef>
          </c:cat>
          <c:val>
            <c:numRef>
              <c:f>DinamicaLocalidadTodasMallas!$E$127:$E$146</c:f>
              <c:numCache>
                <c:formatCode>0%</c:formatCode>
                <c:ptCount val="19"/>
                <c:pt idx="3">
                  <c:v>8.0700000000000008E-3</c:v>
                </c:pt>
                <c:pt idx="4">
                  <c:v>4.0405000000000003E-2</c:v>
                </c:pt>
                <c:pt idx="5">
                  <c:v>2.9044E-2</c:v>
                </c:pt>
                <c:pt idx="6">
                  <c:v>9.5181000000000002E-2</c:v>
                </c:pt>
                <c:pt idx="7">
                  <c:v>0.116858</c:v>
                </c:pt>
                <c:pt idx="8">
                  <c:v>9.8881999999999998E-2</c:v>
                </c:pt>
                <c:pt idx="9">
                  <c:v>0.124907</c:v>
                </c:pt>
                <c:pt idx="10">
                  <c:v>0.149807</c:v>
                </c:pt>
                <c:pt idx="11">
                  <c:v>0.201434</c:v>
                </c:pt>
                <c:pt idx="12">
                  <c:v>0.28159600000000001</c:v>
                </c:pt>
                <c:pt idx="13">
                  <c:v>0.36808400000000002</c:v>
                </c:pt>
                <c:pt idx="14">
                  <c:v>0.51895899999999995</c:v>
                </c:pt>
                <c:pt idx="15">
                  <c:v>0.70535099999999995</c:v>
                </c:pt>
                <c:pt idx="16">
                  <c:v>0.53686999999999996</c:v>
                </c:pt>
                <c:pt idx="17">
                  <c:v>0.73569200000000001</c:v>
                </c:pt>
                <c:pt idx="18">
                  <c:v>0.62821300000000002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DinamicaLocalidadTodasMallas!$F$126</c:f>
              <c:strCache>
                <c:ptCount val="1"/>
                <c:pt idx="0">
                  <c:v> 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3"/>
              <c:layout>
                <c:manualLayout>
                  <c:x val="6.683544516967432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341772258483716E-3"/>
                  <c:y val="1.22511465754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341772258483716E-3"/>
                  <c:y val="-4.0837155251610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3.341772258483716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5.5696204308061121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3.341772258483716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5.5696204308061936E-3"/>
                  <c:y val="8.1674310503219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3.341772258483716E-3"/>
                  <c:y val="8.16743105032198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4.4556963446449544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2.3409429872500325E-3"/>
                  <c:y val="-7.48672530883885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6.683544516967432E-3"/>
                  <c:y val="-4.0837155251610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1.45329800615583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DinamicaLocalidadTodasMallas!$C$127:$C$146</c:f>
              <c:strCache>
                <c:ptCount val="19"/>
                <c:pt idx="0">
                  <c:v>4 SAN CRISTOBAL</c:v>
                </c:pt>
                <c:pt idx="1">
                  <c:v>19 CIUDAD BOLIVAR</c:v>
                </c:pt>
                <c:pt idx="2">
                  <c:v>7 BOSA</c:v>
                </c:pt>
                <c:pt idx="3">
                  <c:v>14 LOS MARTIRES</c:v>
                </c:pt>
                <c:pt idx="4">
                  <c:v>16 PUENTE ARANDA</c:v>
                </c:pt>
                <c:pt idx="5">
                  <c:v>12 BARRIOS UNIDOS</c:v>
                </c:pt>
                <c:pt idx="6">
                  <c:v>10 ENGATIVA</c:v>
                </c:pt>
                <c:pt idx="7">
                  <c:v>5 USME</c:v>
                </c:pt>
                <c:pt idx="8">
                  <c:v>17 CANDELARIA</c:v>
                </c:pt>
                <c:pt idx="9">
                  <c:v>8 KENNEDY</c:v>
                </c:pt>
                <c:pt idx="10">
                  <c:v>9 FONTIBON</c:v>
                </c:pt>
                <c:pt idx="11">
                  <c:v>13 TEUSAQUILLO</c:v>
                </c:pt>
                <c:pt idx="12">
                  <c:v>11 SUBA</c:v>
                </c:pt>
                <c:pt idx="13">
                  <c:v>3 SANTA FE</c:v>
                </c:pt>
                <c:pt idx="14">
                  <c:v>6 TUNJUELITO</c:v>
                </c:pt>
                <c:pt idx="15">
                  <c:v>1 USAQUEN</c:v>
                </c:pt>
                <c:pt idx="16">
                  <c:v>18 RAFAEL URIBE URIBE</c:v>
                </c:pt>
                <c:pt idx="17">
                  <c:v>2 CHAPINERO</c:v>
                </c:pt>
                <c:pt idx="18">
                  <c:v>15 ANTONIO NARIÑO</c:v>
                </c:pt>
              </c:strCache>
            </c:strRef>
          </c:cat>
          <c:val>
            <c:numRef>
              <c:f>DinamicaLocalidadTodasMallas!$F$127:$F$146</c:f>
              <c:numCache>
                <c:formatCode>0%</c:formatCode>
                <c:ptCount val="19"/>
                <c:pt idx="3">
                  <c:v>1.5171E-2</c:v>
                </c:pt>
                <c:pt idx="5">
                  <c:v>2.6161E-2</c:v>
                </c:pt>
                <c:pt idx="6">
                  <c:v>4.5009999999999998E-3</c:v>
                </c:pt>
                <c:pt idx="8">
                  <c:v>2.7515000000000001E-2</c:v>
                </c:pt>
                <c:pt idx="9">
                  <c:v>1.6077000000000001E-2</c:v>
                </c:pt>
                <c:pt idx="11">
                  <c:v>1.291E-2</c:v>
                </c:pt>
                <c:pt idx="12">
                  <c:v>9.6310000000000007E-2</c:v>
                </c:pt>
                <c:pt idx="13">
                  <c:v>0.100719</c:v>
                </c:pt>
                <c:pt idx="14">
                  <c:v>0.10854999999999999</c:v>
                </c:pt>
                <c:pt idx="15">
                  <c:v>3.5978000000000003E-2</c:v>
                </c:pt>
                <c:pt idx="16">
                  <c:v>0.23023399999999999</c:v>
                </c:pt>
                <c:pt idx="17">
                  <c:v>5.3287000000000001E-2</c:v>
                </c:pt>
                <c:pt idx="18">
                  <c:v>0.19247600000000001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8403456"/>
        <c:axId val="258403848"/>
        <c:axId val="0"/>
      </c:bar3DChart>
      <c:catAx>
        <c:axId val="2584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258403848"/>
        <c:crosses val="autoZero"/>
        <c:auto val="1"/>
        <c:lblAlgn val="ctr"/>
        <c:lblOffset val="100"/>
        <c:noMultiLvlLbl val="0"/>
      </c:catAx>
      <c:valAx>
        <c:axId val="2584038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25840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41834127718511"/>
          <c:y val="6.4739066707570639E-2"/>
          <c:w val="0.54038072291961292"/>
          <c:h val="0.791271772846576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accent4"/>
                </a:solidFill>
                <a:prstDash val="solid"/>
                <a:miter lim="800000"/>
              </a:ln>
              <a:effectLst/>
            </c:spPr>
          </c:dPt>
          <c:dPt>
            <c:idx val="2"/>
            <c:bubble3D val="0"/>
            <c:spPr>
              <a:solidFill>
                <a:srgbClr val="C00000"/>
              </a:solidFill>
              <a:ln w="635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</c:dPt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DinamicaGeneralTipoMalla!$A$37:$A$39</c:f>
              <c:strCache>
                <c:ptCount val="3"/>
                <c:pt idx="0">
                  <c:v>BUENO </c:v>
                </c:pt>
                <c:pt idx="1">
                  <c:v>REGULAR</c:v>
                </c:pt>
                <c:pt idx="2">
                  <c:v>MALO</c:v>
                </c:pt>
              </c:strCache>
            </c:strRef>
          </c:cat>
          <c:val>
            <c:numRef>
              <c:f>DinamicaGeneralTipoMalla!$B$37:$B$39</c:f>
              <c:numCache>
                <c:formatCode>0%</c:formatCode>
                <c:ptCount val="3"/>
                <c:pt idx="0">
                  <c:v>0.42507884103359211</c:v>
                </c:pt>
                <c:pt idx="1">
                  <c:v>0.21238225270013664</c:v>
                </c:pt>
                <c:pt idx="2">
                  <c:v>0.36253890626627117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28435301258801815"/>
          <c:y val="0.89737434283165507"/>
          <c:w val="0.46425927340147055"/>
          <c:h val="8.6467823994530041E-2"/>
        </c:manualLayout>
      </c:layout>
      <c:overlay val="0"/>
      <c:txPr>
        <a:bodyPr/>
        <a:lstStyle/>
        <a:p>
          <a:pPr rtl="0">
            <a:defRPr sz="1050" b="1"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6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C0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1.2377513512389667E-2"/>
              <c:y val="-1.93003545490327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1.3143432174195309E-2"/>
              <c:y val="-3.35910630879769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1.2377513512389643E-2"/>
              <c:y val="-2.573380606537705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1.2377513512389643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1.6503351349852854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8.2516756749264775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5.501117116617619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4.1258378374632136E-3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1.9253909908161563E-2"/>
              <c:y val="-3.860070909806561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1.6503351349852854E-2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6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1.2377513512389643E-2"/>
              <c:y val="-2.573380606537705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1.2377513512389643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4.1258378374632136E-3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1.3143432174195309E-2"/>
              <c:y val="-3.35910630879769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8.2516756749264775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1.9253909908161563E-2"/>
              <c:y val="-3.860070909806561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C0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1.2377513512389667E-2"/>
              <c:y val="-1.93003545490327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1.6503351349852854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5.501117116617619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1.6503351349852854E-2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92D050"/>
          </a:solidFill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900" b="1">
                  <a:solidFill>
                    <a:schemeClr val="accent6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1.2377513512389643E-2"/>
              <c:y val="-2.573380606537705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1.2377513512389643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1.1792263761142249E-2"/>
              <c:y val="-2.5733713089592256E-2"/>
            </c:manualLayout>
          </c:layout>
          <c:numFmt formatCode="0.0%" sourceLinked="0"/>
          <c:spPr/>
          <c:txPr>
            <a:bodyPr/>
            <a:lstStyle/>
            <a:p>
              <a:pPr algn="ctr">
                <a:defRPr lang="en-US" sz="900" b="1" i="0" u="none" strike="noStrike" kern="1200" baseline="0">
                  <a:solidFill>
                    <a:srgbClr val="70AD47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C000"/>
          </a:solidFill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800" b="1">
                  <a:solidFill>
                    <a:schemeClr val="accent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1.4676764915811973E-2"/>
              <c:y val="-5.1571485151598706E-2"/>
            </c:manualLayout>
          </c:layout>
          <c:numFmt formatCode="0.0%" sourceLinked="0"/>
          <c:spPr/>
          <c:txPr>
            <a:bodyPr/>
            <a:lstStyle/>
            <a:p>
              <a:pPr algn="ctr" rtl="0">
                <a:defRPr sz="900" b="1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5.8506163550684257E-4"/>
              <c:y val="8.7920983137845216E-2"/>
            </c:manualLayout>
          </c:layout>
          <c:numFmt formatCode="0.0%" sourceLinked="0"/>
          <c:spPr/>
          <c:txPr>
            <a:bodyPr/>
            <a:lstStyle/>
            <a:p>
              <a:pPr>
                <a:defRPr sz="700" b="1">
                  <a:solidFill>
                    <a:schemeClr val="tx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7.1924188761214687E-3"/>
              <c:y val="-4.4992409712029183E-2"/>
            </c:manualLayout>
          </c:layout>
          <c:numFmt formatCode="0.0%" sourceLinked="0"/>
          <c:spPr/>
          <c:txPr>
            <a:bodyPr/>
            <a:lstStyle/>
            <a:p>
              <a:pPr algn="ctr" rtl="0">
                <a:defRPr lang="en-US" sz="900" b="1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2.3853757288520735E-2"/>
              <c:y val="-2.9610440725142382E-2"/>
            </c:manualLayout>
          </c:layout>
          <c:numFmt formatCode="0.0%" sourceLinked="0"/>
          <c:spPr/>
          <c:txPr>
            <a:bodyPr/>
            <a:lstStyle/>
            <a:p>
              <a:pPr algn="ctr" rtl="0">
                <a:defRPr lang="en-US" sz="900" b="1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C00000"/>
          </a:solidFill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800"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3.2310228026746227E-2"/>
              <c:y val="-1.930046178823574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1.6503351349852854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5.501117116617619E-3"/>
              <c:y val="-2.8950531823549168E-2"/>
            </c:manualLayout>
          </c:layout>
          <c:numFmt formatCode="0%" sourceLinked="0"/>
          <c:spPr/>
          <c:txPr>
            <a:bodyPr/>
            <a:lstStyle/>
            <a:p>
              <a:pPr>
                <a:defRPr sz="800"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3.1836118030329631E-2"/>
              <c:y val="-2.573406703167542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6518280959560902E-2"/>
          <c:w val="1"/>
          <c:h val="0.73070601146547698"/>
        </c:manualLayout>
      </c:layout>
      <c:bar3DChart>
        <c:barDir val="col"/>
        <c:grouping val="clustered"/>
        <c:varyColors val="0"/>
        <c:ser>
          <c:idx val="1"/>
          <c:order val="1"/>
          <c:tx>
            <c:strRef>
              <c:f>DinamicaGeneralTipoMalla!$C$12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4DD35A"/>
            </a:solidFill>
          </c:spPr>
          <c:invertIfNegative val="0"/>
          <c:dLbls>
            <c:dLbl>
              <c:idx val="0"/>
              <c:layout>
                <c:manualLayout>
                  <c:x val="-2.0091092106902785E-17"/>
                  <c:y val="9.5030310286256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95890410958904E-3"/>
                  <c:y val="9.842424993933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5030310286256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438356164385169E-3"/>
                  <c:y val="0.1001212197658769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ysClr val="window" lastClr="FFFFFF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558904109589039E-2"/>
                      <c:h val="6.784485366508069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DinamicaGeneralTipoMalla!$A$13:$A$16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DinamicaGeneralTipoMalla!$C$13:$C$16</c:f>
              <c:numCache>
                <c:formatCode>0%</c:formatCode>
                <c:ptCount val="4"/>
                <c:pt idx="0">
                  <c:v>0.74160000000000004</c:v>
                </c:pt>
                <c:pt idx="1">
                  <c:v>0.60070000000000001</c:v>
                </c:pt>
                <c:pt idx="2">
                  <c:v>0.2114</c:v>
                </c:pt>
                <c:pt idx="3">
                  <c:v>0.71199999999999997</c:v>
                </c:pt>
              </c:numCache>
            </c:numRef>
          </c:val>
        </c:ser>
        <c:ser>
          <c:idx val="3"/>
          <c:order val="3"/>
          <c:tx>
            <c:strRef>
              <c:f>DinamicaGeneralTipoMalla!$E$12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715"/>
            </a:solidFill>
          </c:spPr>
          <c:invertIfNegative val="0"/>
          <c:dLbls>
            <c:dLbl>
              <c:idx val="0"/>
              <c:layout>
                <c:manualLayout>
                  <c:x val="-2.1917808219178081E-3"/>
                  <c:y val="8.48484913270142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958904109588238E-3"/>
                  <c:y val="9.16363706331755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8.82424309800948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095890410958904E-3"/>
                  <c:y val="9.16363706331753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rgbClr val="FF66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DinamicaGeneralTipoMalla!$A$13:$A$16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DinamicaGeneralTipoMalla!$E$13:$E$16</c:f>
              <c:numCache>
                <c:formatCode>0%</c:formatCode>
                <c:ptCount val="4"/>
                <c:pt idx="0">
                  <c:v>0.111</c:v>
                </c:pt>
                <c:pt idx="1">
                  <c:v>0.14249999999999999</c:v>
                </c:pt>
                <c:pt idx="2">
                  <c:v>0.27150000000000002</c:v>
                </c:pt>
                <c:pt idx="3">
                  <c:v>0.24160000000000001</c:v>
                </c:pt>
              </c:numCache>
            </c:numRef>
          </c:val>
        </c:ser>
        <c:ser>
          <c:idx val="5"/>
          <c:order val="5"/>
          <c:tx>
            <c:strRef>
              <c:f>DinamicaGeneralTipoMalla!$G$12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4.0182184213805569E-17"/>
                  <c:y val="8.4848491327014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917808219178081E-3"/>
                  <c:y val="8.4848491327014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958904109589845E-3"/>
                  <c:y val="8.4848491327014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15068493150685E-2"/>
                  <c:y val="-3.0545456877725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rgbClr val="C00000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1600" b="1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DinamicaGeneralTipoMalla!$A$13:$A$16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DinamicaGeneralTipoMalla!$G$13:$G$16</c:f>
              <c:numCache>
                <c:formatCode>0%</c:formatCode>
                <c:ptCount val="4"/>
                <c:pt idx="0">
                  <c:v>0.1474</c:v>
                </c:pt>
                <c:pt idx="1">
                  <c:v>0.25679999999999997</c:v>
                </c:pt>
                <c:pt idx="2">
                  <c:v>0.5171</c:v>
                </c:pt>
                <c:pt idx="3">
                  <c:v>4.6399999999999997E-2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1807184"/>
        <c:axId val="311806008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DinamicaGeneralTipoMalla!$B$12</c15:sqref>
                        </c15:formulaRef>
                      </c:ext>
                    </c:extLst>
                    <c:strCache>
                      <c:ptCount val="1"/>
                      <c:pt idx="0">
                        <c:v>Km-Carril Bueno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DinamicaGeneralTipoMalla!$B$13:$B$16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1990.29</c:v>
                      </c:pt>
                      <c:pt idx="1">
                        <c:v>2131.34</c:v>
                      </c:pt>
                      <c:pt idx="2">
                        <c:v>1751.72</c:v>
                      </c:pt>
                      <c:pt idx="3">
                        <c:v>739.44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DinamicaGeneralTipoMalla!$D$12</c15:sqref>
                        </c15:formulaRef>
                      </c:ext>
                    </c:extLst>
                    <c:strCache>
                      <c:ptCount val="1"/>
                      <c:pt idx="0">
                        <c:v>Km-Carril Regular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DinamicaGeneralTipoMalla!$D$13:$D$16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297.83999999999997</c:v>
                      </c:pt>
                      <c:pt idx="1">
                        <c:v>505.65</c:v>
                      </c:pt>
                      <c:pt idx="2">
                        <c:v>2249.56</c:v>
                      </c:pt>
                      <c:pt idx="3">
                        <c:v>250.9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DinamicaGeneralTipoMalla!$F$12</c15:sqref>
                        </c15:formulaRef>
                      </c:ext>
                    </c:extLst>
                    <c:strCache>
                      <c:ptCount val="1"/>
                      <c:pt idx="0">
                        <c:v>Km-Carril Malo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DinamicaGeneralTipoMalla!$F$13:$F$16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395.7</c:v>
                      </c:pt>
                      <c:pt idx="1">
                        <c:v>911.39</c:v>
                      </c:pt>
                      <c:pt idx="2">
                        <c:v>4284.59</c:v>
                      </c:pt>
                      <c:pt idx="3">
                        <c:v>48.2</c:v>
                      </c:pt>
                    </c:numCache>
                  </c:numRef>
                </c:val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DinamicaGeneralTipoMalla!$H$12</c15:sqref>
                        </c15:formulaRef>
                      </c:ext>
                    </c:extLst>
                    <c:strCache>
                      <c:ptCount val="1"/>
                      <c:pt idx="0">
                        <c:v>Total Km-Carril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DinamicaGeneralTipoMalla!$H$13:$H$16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2683.83</c:v>
                      </c:pt>
                      <c:pt idx="1">
                        <c:v>3548.38</c:v>
                      </c:pt>
                      <c:pt idx="2">
                        <c:v>8285.8700000000008</c:v>
                      </c:pt>
                      <c:pt idx="3">
                        <c:v>1038.54</c:v>
                      </c:pt>
                    </c:numCache>
                  </c:numRef>
                </c:val>
              </c15:ser>
            </c15:filteredBarSeries>
          </c:ext>
        </c:extLst>
      </c:bar3DChart>
      <c:catAx>
        <c:axId val="31180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806008"/>
        <c:crosses val="autoZero"/>
        <c:auto val="1"/>
        <c:lblAlgn val="ctr"/>
        <c:lblOffset val="100"/>
        <c:noMultiLvlLbl val="0"/>
      </c:catAx>
      <c:valAx>
        <c:axId val="311806008"/>
        <c:scaling>
          <c:orientation val="minMax"/>
        </c:scaling>
        <c:delete val="1"/>
        <c:axPos val="l"/>
        <c:numFmt formatCode="0%" sourceLinked="0"/>
        <c:majorTickMark val="out"/>
        <c:minorTickMark val="none"/>
        <c:tickLblPos val="nextTo"/>
        <c:crossAx val="311807184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 b="1">
              <a:solidFill>
                <a:schemeClr val="bg1">
                  <a:lumMod val="65000"/>
                </a:schemeClr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dinámica2</c:name>
    <c:fmtId val="2"/>
  </c:pivotSource>
  <c:chart>
    <c:autoTitleDeleted val="0"/>
    <c:pivotFmts>
      <c:pivotFmt>
        <c:idx val="0"/>
        <c:spPr>
          <a:solidFill>
            <a:srgbClr val="92D05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rgbClr val="92D05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rgbClr val="92D05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8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9"/>
        <c:spPr>
          <a:solidFill>
            <a:srgbClr val="92D05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0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1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DinamicaLocalidadTodasMallas!$D$54</c:f>
              <c:strCache>
                <c:ptCount val="1"/>
                <c:pt idx="0">
                  <c:v> Bueno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DinamicaLocalidadTodasMallas!$C$55:$C$74</c:f>
              <c:strCache>
                <c:ptCount val="19"/>
                <c:pt idx="0">
                  <c:v>1 USAQUEN</c:v>
                </c:pt>
                <c:pt idx="1">
                  <c:v>6 TUNJUELITO</c:v>
                </c:pt>
                <c:pt idx="2">
                  <c:v>2 CHAPINERO</c:v>
                </c:pt>
                <c:pt idx="3">
                  <c:v>3 SANTA FE</c:v>
                </c:pt>
                <c:pt idx="4">
                  <c:v>12 BARRIOS UNIDOS</c:v>
                </c:pt>
                <c:pt idx="5">
                  <c:v>13 TEUSAQUILLO</c:v>
                </c:pt>
                <c:pt idx="6">
                  <c:v>11 SUBA</c:v>
                </c:pt>
                <c:pt idx="7">
                  <c:v>15 ANTONIO NARIÑO</c:v>
                </c:pt>
                <c:pt idx="8">
                  <c:v>16 PUENTE ARANDA</c:v>
                </c:pt>
                <c:pt idx="9">
                  <c:v>9 FONTIBON</c:v>
                </c:pt>
                <c:pt idx="10">
                  <c:v>10 ENGATIVA</c:v>
                </c:pt>
                <c:pt idx="11">
                  <c:v>8 KENNEDY</c:v>
                </c:pt>
                <c:pt idx="12">
                  <c:v>17 CANDELARIA</c:v>
                </c:pt>
                <c:pt idx="13">
                  <c:v>19 CIUDAD BOLIVAR</c:v>
                </c:pt>
                <c:pt idx="14">
                  <c:v>4 SAN CRISTOBAL</c:v>
                </c:pt>
                <c:pt idx="15">
                  <c:v>14 LOS MARTIRES</c:v>
                </c:pt>
                <c:pt idx="16">
                  <c:v>18 RAFAEL URIBE URIBE</c:v>
                </c:pt>
                <c:pt idx="17">
                  <c:v>5 USME</c:v>
                </c:pt>
                <c:pt idx="18">
                  <c:v>7 BOSA</c:v>
                </c:pt>
              </c:strCache>
            </c:strRef>
          </c:cat>
          <c:val>
            <c:numRef>
              <c:f>DinamicaLocalidadTodasMallas!$D$55:$D$74</c:f>
              <c:numCache>
                <c:formatCode>0%</c:formatCode>
                <c:ptCount val="19"/>
                <c:pt idx="0">
                  <c:v>0.899146</c:v>
                </c:pt>
                <c:pt idx="1">
                  <c:v>0.88609400000000005</c:v>
                </c:pt>
                <c:pt idx="2">
                  <c:v>0.82872000000000001</c:v>
                </c:pt>
                <c:pt idx="3">
                  <c:v>0.82432799999999995</c:v>
                </c:pt>
                <c:pt idx="4">
                  <c:v>0.79370499999999999</c:v>
                </c:pt>
                <c:pt idx="5">
                  <c:v>0.77304799999999996</c:v>
                </c:pt>
                <c:pt idx="6">
                  <c:v>0.75212299999999999</c:v>
                </c:pt>
                <c:pt idx="7">
                  <c:v>0.736564</c:v>
                </c:pt>
                <c:pt idx="8">
                  <c:v>0.73159300000000005</c:v>
                </c:pt>
                <c:pt idx="9">
                  <c:v>0.73095699999999997</c:v>
                </c:pt>
                <c:pt idx="10">
                  <c:v>0.72794599999999998</c:v>
                </c:pt>
                <c:pt idx="11">
                  <c:v>0.72397199999999995</c:v>
                </c:pt>
                <c:pt idx="12">
                  <c:v>0.69838599999999995</c:v>
                </c:pt>
                <c:pt idx="13">
                  <c:v>0.65790599999999999</c:v>
                </c:pt>
                <c:pt idx="14">
                  <c:v>0.65249999999999997</c:v>
                </c:pt>
                <c:pt idx="15">
                  <c:v>0.63943000000000005</c:v>
                </c:pt>
                <c:pt idx="16">
                  <c:v>0.63261500000000004</c:v>
                </c:pt>
                <c:pt idx="17">
                  <c:v>0.48300700000000002</c:v>
                </c:pt>
                <c:pt idx="18">
                  <c:v>0.47454400000000002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DinamicaLocalidadTodasMallas!$E$54</c:f>
              <c:strCache>
                <c:ptCount val="1"/>
                <c:pt idx="0">
                  <c:v> 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DinamicaLocalidadTodasMallas!$C$55:$C$74</c:f>
              <c:strCache>
                <c:ptCount val="19"/>
                <c:pt idx="0">
                  <c:v>1 USAQUEN</c:v>
                </c:pt>
                <c:pt idx="1">
                  <c:v>6 TUNJUELITO</c:v>
                </c:pt>
                <c:pt idx="2">
                  <c:v>2 CHAPINERO</c:v>
                </c:pt>
                <c:pt idx="3">
                  <c:v>3 SANTA FE</c:v>
                </c:pt>
                <c:pt idx="4">
                  <c:v>12 BARRIOS UNIDOS</c:v>
                </c:pt>
                <c:pt idx="5">
                  <c:v>13 TEUSAQUILLO</c:v>
                </c:pt>
                <c:pt idx="6">
                  <c:v>11 SUBA</c:v>
                </c:pt>
                <c:pt idx="7">
                  <c:v>15 ANTONIO NARIÑO</c:v>
                </c:pt>
                <c:pt idx="8">
                  <c:v>16 PUENTE ARANDA</c:v>
                </c:pt>
                <c:pt idx="9">
                  <c:v>9 FONTIBON</c:v>
                </c:pt>
                <c:pt idx="10">
                  <c:v>10 ENGATIVA</c:v>
                </c:pt>
                <c:pt idx="11">
                  <c:v>8 KENNEDY</c:v>
                </c:pt>
                <c:pt idx="12">
                  <c:v>17 CANDELARIA</c:v>
                </c:pt>
                <c:pt idx="13">
                  <c:v>19 CIUDAD BOLIVAR</c:v>
                </c:pt>
                <c:pt idx="14">
                  <c:v>4 SAN CRISTOBAL</c:v>
                </c:pt>
                <c:pt idx="15">
                  <c:v>14 LOS MARTIRES</c:v>
                </c:pt>
                <c:pt idx="16">
                  <c:v>18 RAFAEL URIBE URIBE</c:v>
                </c:pt>
                <c:pt idx="17">
                  <c:v>5 USME</c:v>
                </c:pt>
                <c:pt idx="18">
                  <c:v>7 BOSA</c:v>
                </c:pt>
              </c:strCache>
            </c:strRef>
          </c:cat>
          <c:val>
            <c:numRef>
              <c:f>DinamicaLocalidadTodasMallas!$E$55:$E$74</c:f>
              <c:numCache>
                <c:formatCode>0%</c:formatCode>
                <c:ptCount val="19"/>
                <c:pt idx="0">
                  <c:v>4.5464999999999998E-2</c:v>
                </c:pt>
                <c:pt idx="1">
                  <c:v>5.6304E-2</c:v>
                </c:pt>
                <c:pt idx="2">
                  <c:v>0.110222</c:v>
                </c:pt>
                <c:pt idx="3">
                  <c:v>6.6793000000000005E-2</c:v>
                </c:pt>
                <c:pt idx="4">
                  <c:v>0.13043099999999999</c:v>
                </c:pt>
                <c:pt idx="5">
                  <c:v>0.12836400000000001</c:v>
                </c:pt>
                <c:pt idx="6">
                  <c:v>9.2097999999999999E-2</c:v>
                </c:pt>
                <c:pt idx="7">
                  <c:v>0.118571</c:v>
                </c:pt>
                <c:pt idx="8">
                  <c:v>0.122209</c:v>
                </c:pt>
                <c:pt idx="9">
                  <c:v>0.12817700000000001</c:v>
                </c:pt>
                <c:pt idx="10">
                  <c:v>0.13844999999999999</c:v>
                </c:pt>
                <c:pt idx="11">
                  <c:v>0.117937</c:v>
                </c:pt>
                <c:pt idx="12">
                  <c:v>0.20135900000000001</c:v>
                </c:pt>
                <c:pt idx="13">
                  <c:v>0.107598</c:v>
                </c:pt>
                <c:pt idx="14">
                  <c:v>0.111875</c:v>
                </c:pt>
                <c:pt idx="15">
                  <c:v>0.202685</c:v>
                </c:pt>
                <c:pt idx="16">
                  <c:v>0.209645</c:v>
                </c:pt>
                <c:pt idx="17">
                  <c:v>0.12360500000000001</c:v>
                </c:pt>
                <c:pt idx="18">
                  <c:v>0.11216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DinamicaLocalidadTodasMallas!$F$54</c:f>
              <c:strCache>
                <c:ptCount val="1"/>
                <c:pt idx="0">
                  <c:v> 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DinamicaLocalidadTodasMallas!$C$55:$C$74</c:f>
              <c:strCache>
                <c:ptCount val="19"/>
                <c:pt idx="0">
                  <c:v>1 USAQUEN</c:v>
                </c:pt>
                <c:pt idx="1">
                  <c:v>6 TUNJUELITO</c:v>
                </c:pt>
                <c:pt idx="2">
                  <c:v>2 CHAPINERO</c:v>
                </c:pt>
                <c:pt idx="3">
                  <c:v>3 SANTA FE</c:v>
                </c:pt>
                <c:pt idx="4">
                  <c:v>12 BARRIOS UNIDOS</c:v>
                </c:pt>
                <c:pt idx="5">
                  <c:v>13 TEUSAQUILLO</c:v>
                </c:pt>
                <c:pt idx="6">
                  <c:v>11 SUBA</c:v>
                </c:pt>
                <c:pt idx="7">
                  <c:v>15 ANTONIO NARIÑO</c:v>
                </c:pt>
                <c:pt idx="8">
                  <c:v>16 PUENTE ARANDA</c:v>
                </c:pt>
                <c:pt idx="9">
                  <c:v>9 FONTIBON</c:v>
                </c:pt>
                <c:pt idx="10">
                  <c:v>10 ENGATIVA</c:v>
                </c:pt>
                <c:pt idx="11">
                  <c:v>8 KENNEDY</c:v>
                </c:pt>
                <c:pt idx="12">
                  <c:v>17 CANDELARIA</c:v>
                </c:pt>
                <c:pt idx="13">
                  <c:v>19 CIUDAD BOLIVAR</c:v>
                </c:pt>
                <c:pt idx="14">
                  <c:v>4 SAN CRISTOBAL</c:v>
                </c:pt>
                <c:pt idx="15">
                  <c:v>14 LOS MARTIRES</c:v>
                </c:pt>
                <c:pt idx="16">
                  <c:v>18 RAFAEL URIBE URIBE</c:v>
                </c:pt>
                <c:pt idx="17">
                  <c:v>5 USME</c:v>
                </c:pt>
                <c:pt idx="18">
                  <c:v>7 BOSA</c:v>
                </c:pt>
              </c:strCache>
            </c:strRef>
          </c:cat>
          <c:val>
            <c:numRef>
              <c:f>DinamicaLocalidadTodasMallas!$F$55:$F$74</c:f>
              <c:numCache>
                <c:formatCode>0%</c:formatCode>
                <c:ptCount val="19"/>
                <c:pt idx="0">
                  <c:v>5.5389000000000001E-2</c:v>
                </c:pt>
                <c:pt idx="1">
                  <c:v>5.7602E-2</c:v>
                </c:pt>
                <c:pt idx="2">
                  <c:v>6.1058000000000001E-2</c:v>
                </c:pt>
                <c:pt idx="3">
                  <c:v>0.108879</c:v>
                </c:pt>
                <c:pt idx="4">
                  <c:v>7.5864000000000001E-2</c:v>
                </c:pt>
                <c:pt idx="5">
                  <c:v>9.8587999999999995E-2</c:v>
                </c:pt>
                <c:pt idx="6">
                  <c:v>0.155779</c:v>
                </c:pt>
                <c:pt idx="7">
                  <c:v>0.14486499999999999</c:v>
                </c:pt>
                <c:pt idx="8">
                  <c:v>0.14619799999999999</c:v>
                </c:pt>
                <c:pt idx="9">
                  <c:v>0.14086599999999999</c:v>
                </c:pt>
                <c:pt idx="10">
                  <c:v>0.133605</c:v>
                </c:pt>
                <c:pt idx="11">
                  <c:v>0.15809100000000001</c:v>
                </c:pt>
                <c:pt idx="12">
                  <c:v>0.100255</c:v>
                </c:pt>
                <c:pt idx="13">
                  <c:v>0.23449700000000001</c:v>
                </c:pt>
                <c:pt idx="14">
                  <c:v>0.235625</c:v>
                </c:pt>
                <c:pt idx="15">
                  <c:v>0.157886</c:v>
                </c:pt>
                <c:pt idx="16">
                  <c:v>0.15773999999999999</c:v>
                </c:pt>
                <c:pt idx="17">
                  <c:v>0.39338800000000002</c:v>
                </c:pt>
                <c:pt idx="18">
                  <c:v>0.413296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1810320"/>
        <c:axId val="311811104"/>
        <c:axId val="0"/>
      </c:bar3DChart>
      <c:catAx>
        <c:axId val="31181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11104"/>
        <c:crosses val="autoZero"/>
        <c:auto val="1"/>
        <c:lblAlgn val="ctr"/>
        <c:lblOffset val="100"/>
        <c:noMultiLvlLbl val="0"/>
      </c:catAx>
      <c:valAx>
        <c:axId val="31181110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1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dinámica3</c:name>
    <c:fmtId val="16"/>
  </c:pivotSource>
  <c:chart>
    <c:autoTitleDeleted val="0"/>
    <c:pivotFmts>
      <c:pivotFmt>
        <c:idx val="0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DinamicaLocalidadTodasMallas!$D$77</c:f>
              <c:strCache>
                <c:ptCount val="1"/>
                <c:pt idx="0">
                  <c:v> Bueno  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DinamicaLocalidadTodasMallas!$C$78:$C$97</c:f>
              <c:strCache>
                <c:ptCount val="19"/>
                <c:pt idx="0">
                  <c:v>19 CIUDAD BOLIVAR</c:v>
                </c:pt>
                <c:pt idx="1">
                  <c:v>11 SUBA</c:v>
                </c:pt>
                <c:pt idx="2">
                  <c:v>18 RAFAEL URIBE URIBE</c:v>
                </c:pt>
                <c:pt idx="3">
                  <c:v>6 TUNJUELITO</c:v>
                </c:pt>
                <c:pt idx="4">
                  <c:v>5 USME</c:v>
                </c:pt>
                <c:pt idx="5">
                  <c:v>7 BOSA</c:v>
                </c:pt>
                <c:pt idx="6">
                  <c:v>8 KENNEDY</c:v>
                </c:pt>
                <c:pt idx="7">
                  <c:v>16 PUENTE ARANDA</c:v>
                </c:pt>
                <c:pt idx="8">
                  <c:v>10 ENGATIVA</c:v>
                </c:pt>
                <c:pt idx="9">
                  <c:v>1 USAQUEN</c:v>
                </c:pt>
                <c:pt idx="10">
                  <c:v>4 SAN CRISTOBAL</c:v>
                </c:pt>
                <c:pt idx="11">
                  <c:v>3 SANTA FE</c:v>
                </c:pt>
                <c:pt idx="12">
                  <c:v>2 CHAPINERO</c:v>
                </c:pt>
                <c:pt idx="13">
                  <c:v>13 TEUSAQUILLO</c:v>
                </c:pt>
                <c:pt idx="14">
                  <c:v>9 FONTIBON</c:v>
                </c:pt>
                <c:pt idx="15">
                  <c:v>17 CANDELARIA</c:v>
                </c:pt>
                <c:pt idx="16">
                  <c:v>14 LOS MARTIRES</c:v>
                </c:pt>
                <c:pt idx="17">
                  <c:v>15 ANTONIO NARIÑO</c:v>
                </c:pt>
                <c:pt idx="18">
                  <c:v>12 BARRIOS UNIDOS</c:v>
                </c:pt>
              </c:strCache>
            </c:strRef>
          </c:cat>
          <c:val>
            <c:numRef>
              <c:f>DinamicaLocalidadTodasMallas!$D$78:$D$97</c:f>
              <c:numCache>
                <c:formatCode>0%</c:formatCode>
                <c:ptCount val="19"/>
                <c:pt idx="0">
                  <c:v>0.723329</c:v>
                </c:pt>
                <c:pt idx="1">
                  <c:v>0.71174000000000004</c:v>
                </c:pt>
                <c:pt idx="2">
                  <c:v>0.70841600000000005</c:v>
                </c:pt>
                <c:pt idx="3">
                  <c:v>0.68313199999999996</c:v>
                </c:pt>
                <c:pt idx="4">
                  <c:v>0.67734099999999997</c:v>
                </c:pt>
                <c:pt idx="5">
                  <c:v>0.67405400000000004</c:v>
                </c:pt>
                <c:pt idx="6">
                  <c:v>0.67189600000000005</c:v>
                </c:pt>
                <c:pt idx="7">
                  <c:v>0.65001799999999998</c:v>
                </c:pt>
                <c:pt idx="8">
                  <c:v>0.61694000000000004</c:v>
                </c:pt>
                <c:pt idx="9">
                  <c:v>0.61188299999999995</c:v>
                </c:pt>
                <c:pt idx="10">
                  <c:v>0.56551499999999999</c:v>
                </c:pt>
                <c:pt idx="11">
                  <c:v>0.56539700000000004</c:v>
                </c:pt>
                <c:pt idx="12">
                  <c:v>0.56347199999999997</c:v>
                </c:pt>
                <c:pt idx="13">
                  <c:v>0.56170299999999995</c:v>
                </c:pt>
                <c:pt idx="14">
                  <c:v>0.54014099999999998</c:v>
                </c:pt>
                <c:pt idx="15">
                  <c:v>0.46651399999999998</c:v>
                </c:pt>
                <c:pt idx="16">
                  <c:v>0.42471999999999999</c:v>
                </c:pt>
                <c:pt idx="17">
                  <c:v>0.34743800000000002</c:v>
                </c:pt>
                <c:pt idx="18">
                  <c:v>0.34532600000000002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DinamicaLocalidadTodasMallas!$E$77</c:f>
              <c:strCache>
                <c:ptCount val="1"/>
                <c:pt idx="0">
                  <c:v> Regular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DinamicaLocalidadTodasMallas!$C$78:$C$97</c:f>
              <c:strCache>
                <c:ptCount val="19"/>
                <c:pt idx="0">
                  <c:v>19 CIUDAD BOLIVAR</c:v>
                </c:pt>
                <c:pt idx="1">
                  <c:v>11 SUBA</c:v>
                </c:pt>
                <c:pt idx="2">
                  <c:v>18 RAFAEL URIBE URIBE</c:v>
                </c:pt>
                <c:pt idx="3">
                  <c:v>6 TUNJUELITO</c:v>
                </c:pt>
                <c:pt idx="4">
                  <c:v>5 USME</c:v>
                </c:pt>
                <c:pt idx="5">
                  <c:v>7 BOSA</c:v>
                </c:pt>
                <c:pt idx="6">
                  <c:v>8 KENNEDY</c:v>
                </c:pt>
                <c:pt idx="7">
                  <c:v>16 PUENTE ARANDA</c:v>
                </c:pt>
                <c:pt idx="8">
                  <c:v>10 ENGATIVA</c:v>
                </c:pt>
                <c:pt idx="9">
                  <c:v>1 USAQUEN</c:v>
                </c:pt>
                <c:pt idx="10">
                  <c:v>4 SAN CRISTOBAL</c:v>
                </c:pt>
                <c:pt idx="11">
                  <c:v>3 SANTA FE</c:v>
                </c:pt>
                <c:pt idx="12">
                  <c:v>2 CHAPINERO</c:v>
                </c:pt>
                <c:pt idx="13">
                  <c:v>13 TEUSAQUILLO</c:v>
                </c:pt>
                <c:pt idx="14">
                  <c:v>9 FONTIBON</c:v>
                </c:pt>
                <c:pt idx="15">
                  <c:v>17 CANDELARIA</c:v>
                </c:pt>
                <c:pt idx="16">
                  <c:v>14 LOS MARTIRES</c:v>
                </c:pt>
                <c:pt idx="17">
                  <c:v>15 ANTONIO NARIÑO</c:v>
                </c:pt>
                <c:pt idx="18">
                  <c:v>12 BARRIOS UNIDOS</c:v>
                </c:pt>
              </c:strCache>
            </c:strRef>
          </c:cat>
          <c:val>
            <c:numRef>
              <c:f>DinamicaLocalidadTodasMallas!$E$78:$E$97</c:f>
              <c:numCache>
                <c:formatCode>0%</c:formatCode>
                <c:ptCount val="19"/>
                <c:pt idx="0">
                  <c:v>0.14746300000000001</c:v>
                </c:pt>
                <c:pt idx="1">
                  <c:v>6.9202E-2</c:v>
                </c:pt>
                <c:pt idx="2">
                  <c:v>0.12654699999999999</c:v>
                </c:pt>
                <c:pt idx="3">
                  <c:v>0.15187100000000001</c:v>
                </c:pt>
                <c:pt idx="4">
                  <c:v>0.163801</c:v>
                </c:pt>
                <c:pt idx="5">
                  <c:v>0.12808800000000001</c:v>
                </c:pt>
                <c:pt idx="6">
                  <c:v>0.13458800000000001</c:v>
                </c:pt>
                <c:pt idx="7">
                  <c:v>0.166744</c:v>
                </c:pt>
                <c:pt idx="8">
                  <c:v>0.118427</c:v>
                </c:pt>
                <c:pt idx="9">
                  <c:v>0.13583700000000001</c:v>
                </c:pt>
                <c:pt idx="10">
                  <c:v>0.115852</c:v>
                </c:pt>
                <c:pt idx="11">
                  <c:v>0.129139</c:v>
                </c:pt>
                <c:pt idx="12">
                  <c:v>0.14729999999999999</c:v>
                </c:pt>
                <c:pt idx="13">
                  <c:v>0.16191900000000001</c:v>
                </c:pt>
                <c:pt idx="14">
                  <c:v>0.118145</c:v>
                </c:pt>
                <c:pt idx="15">
                  <c:v>0.17601600000000001</c:v>
                </c:pt>
                <c:pt idx="16">
                  <c:v>0.21309700000000001</c:v>
                </c:pt>
                <c:pt idx="17">
                  <c:v>0.21374699999999999</c:v>
                </c:pt>
                <c:pt idx="18">
                  <c:v>0.23809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DinamicaLocalidadTodasMallas!$F$77</c:f>
              <c:strCache>
                <c:ptCount val="1"/>
                <c:pt idx="0">
                  <c:v> Malo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DinamicaLocalidadTodasMallas!$C$78:$C$97</c:f>
              <c:strCache>
                <c:ptCount val="19"/>
                <c:pt idx="0">
                  <c:v>19 CIUDAD BOLIVAR</c:v>
                </c:pt>
                <c:pt idx="1">
                  <c:v>11 SUBA</c:v>
                </c:pt>
                <c:pt idx="2">
                  <c:v>18 RAFAEL URIBE URIBE</c:v>
                </c:pt>
                <c:pt idx="3">
                  <c:v>6 TUNJUELITO</c:v>
                </c:pt>
                <c:pt idx="4">
                  <c:v>5 USME</c:v>
                </c:pt>
                <c:pt idx="5">
                  <c:v>7 BOSA</c:v>
                </c:pt>
                <c:pt idx="6">
                  <c:v>8 KENNEDY</c:v>
                </c:pt>
                <c:pt idx="7">
                  <c:v>16 PUENTE ARANDA</c:v>
                </c:pt>
                <c:pt idx="8">
                  <c:v>10 ENGATIVA</c:v>
                </c:pt>
                <c:pt idx="9">
                  <c:v>1 USAQUEN</c:v>
                </c:pt>
                <c:pt idx="10">
                  <c:v>4 SAN CRISTOBAL</c:v>
                </c:pt>
                <c:pt idx="11">
                  <c:v>3 SANTA FE</c:v>
                </c:pt>
                <c:pt idx="12">
                  <c:v>2 CHAPINERO</c:v>
                </c:pt>
                <c:pt idx="13">
                  <c:v>13 TEUSAQUILLO</c:v>
                </c:pt>
                <c:pt idx="14">
                  <c:v>9 FONTIBON</c:v>
                </c:pt>
                <c:pt idx="15">
                  <c:v>17 CANDELARIA</c:v>
                </c:pt>
                <c:pt idx="16">
                  <c:v>14 LOS MARTIRES</c:v>
                </c:pt>
                <c:pt idx="17">
                  <c:v>15 ANTONIO NARIÑO</c:v>
                </c:pt>
                <c:pt idx="18">
                  <c:v>12 BARRIOS UNIDOS</c:v>
                </c:pt>
              </c:strCache>
            </c:strRef>
          </c:cat>
          <c:val>
            <c:numRef>
              <c:f>DinamicaLocalidadTodasMallas!$F$78:$F$97</c:f>
              <c:numCache>
                <c:formatCode>0%</c:formatCode>
                <c:ptCount val="19"/>
                <c:pt idx="0">
                  <c:v>0.12920799999999999</c:v>
                </c:pt>
                <c:pt idx="1">
                  <c:v>0.219058</c:v>
                </c:pt>
                <c:pt idx="2">
                  <c:v>0.16503699999999999</c:v>
                </c:pt>
                <c:pt idx="3">
                  <c:v>0.164997</c:v>
                </c:pt>
                <c:pt idx="4">
                  <c:v>0.158858</c:v>
                </c:pt>
                <c:pt idx="5">
                  <c:v>0.19785700000000001</c:v>
                </c:pt>
                <c:pt idx="6">
                  <c:v>0.19351599999999999</c:v>
                </c:pt>
                <c:pt idx="7">
                  <c:v>0.18323800000000001</c:v>
                </c:pt>
                <c:pt idx="8">
                  <c:v>0.26463300000000001</c:v>
                </c:pt>
                <c:pt idx="9">
                  <c:v>0.25228</c:v>
                </c:pt>
                <c:pt idx="10">
                  <c:v>0.318633</c:v>
                </c:pt>
                <c:pt idx="11">
                  <c:v>0.30546400000000001</c:v>
                </c:pt>
                <c:pt idx="12">
                  <c:v>0.28922799999999999</c:v>
                </c:pt>
                <c:pt idx="13">
                  <c:v>0.27637800000000001</c:v>
                </c:pt>
                <c:pt idx="14">
                  <c:v>0.34171400000000002</c:v>
                </c:pt>
                <c:pt idx="15">
                  <c:v>0.35747000000000001</c:v>
                </c:pt>
                <c:pt idx="16">
                  <c:v>0.36218299999999998</c:v>
                </c:pt>
                <c:pt idx="17">
                  <c:v>0.43881500000000001</c:v>
                </c:pt>
                <c:pt idx="18">
                  <c:v>0.41658299999999998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1807968"/>
        <c:axId val="311806792"/>
        <c:axId val="0"/>
      </c:bar3DChart>
      <c:catAx>
        <c:axId val="3118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06792"/>
        <c:crosses val="autoZero"/>
        <c:auto val="1"/>
        <c:lblAlgn val="ctr"/>
        <c:lblOffset val="100"/>
        <c:noMultiLvlLbl val="0"/>
      </c:catAx>
      <c:valAx>
        <c:axId val="3118067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0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dinámica5</c:name>
    <c:fmtId val="19"/>
  </c:pivotSource>
  <c:chart>
    <c:autoTitleDeleted val="0"/>
    <c:pivotFmts>
      <c:pivotFmt>
        <c:idx val="0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DinamicaLocalidadTodasMallas!$D$101</c:f>
              <c:strCache>
                <c:ptCount val="1"/>
                <c:pt idx="0">
                  <c:v> Bueno 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DinamicaLocalidadTodasMallas!$C$102:$C$121</c:f>
              <c:strCache>
                <c:ptCount val="19"/>
                <c:pt idx="0">
                  <c:v>15 ANTONIO NARIÑO</c:v>
                </c:pt>
                <c:pt idx="1">
                  <c:v>14 LOS MARTIRES</c:v>
                </c:pt>
                <c:pt idx="2">
                  <c:v>10 ENGATIVA</c:v>
                </c:pt>
                <c:pt idx="3">
                  <c:v>9 FONTIBON</c:v>
                </c:pt>
                <c:pt idx="4">
                  <c:v>6 TUNJUELITO</c:v>
                </c:pt>
                <c:pt idx="5">
                  <c:v>17 CANDELARIA</c:v>
                </c:pt>
                <c:pt idx="6">
                  <c:v>3 SANTA FE</c:v>
                </c:pt>
                <c:pt idx="7">
                  <c:v>16 PUENTE ARANDA</c:v>
                </c:pt>
                <c:pt idx="8">
                  <c:v>1 USAQUEN</c:v>
                </c:pt>
                <c:pt idx="9">
                  <c:v>2 CHAPINERO</c:v>
                </c:pt>
                <c:pt idx="10">
                  <c:v>13 TEUSAQUILLO</c:v>
                </c:pt>
                <c:pt idx="11">
                  <c:v>7 BOSA</c:v>
                </c:pt>
                <c:pt idx="12">
                  <c:v>8 KENNEDY</c:v>
                </c:pt>
                <c:pt idx="13">
                  <c:v>11 SUBA</c:v>
                </c:pt>
                <c:pt idx="14">
                  <c:v>18 RAFAEL URIBE URIBE</c:v>
                </c:pt>
                <c:pt idx="15">
                  <c:v>4 SAN CRISTOBAL</c:v>
                </c:pt>
                <c:pt idx="16">
                  <c:v>19 CIUDAD BOLIVAR</c:v>
                </c:pt>
                <c:pt idx="17">
                  <c:v>12 BARRIOS UNIDOS</c:v>
                </c:pt>
                <c:pt idx="18">
                  <c:v>5 USME</c:v>
                </c:pt>
              </c:strCache>
            </c:strRef>
          </c:cat>
          <c:val>
            <c:numRef>
              <c:f>DinamicaLocalidadTodasMallas!$D$102:$D$121</c:f>
              <c:numCache>
                <c:formatCode>0%</c:formatCode>
                <c:ptCount val="19"/>
                <c:pt idx="0">
                  <c:v>0.58980500000000002</c:v>
                </c:pt>
                <c:pt idx="1">
                  <c:v>0.451434</c:v>
                </c:pt>
                <c:pt idx="2">
                  <c:v>0.38782499999999998</c:v>
                </c:pt>
                <c:pt idx="3">
                  <c:v>0.32045200000000001</c:v>
                </c:pt>
                <c:pt idx="4">
                  <c:v>0.27439799999999998</c:v>
                </c:pt>
                <c:pt idx="5">
                  <c:v>0.26802700000000002</c:v>
                </c:pt>
                <c:pt idx="6">
                  <c:v>0.246175</c:v>
                </c:pt>
                <c:pt idx="7">
                  <c:v>0.22297600000000001</c:v>
                </c:pt>
                <c:pt idx="8">
                  <c:v>0.22284499999999999</c:v>
                </c:pt>
                <c:pt idx="9">
                  <c:v>0.21043999999999999</c:v>
                </c:pt>
                <c:pt idx="10">
                  <c:v>0.2092</c:v>
                </c:pt>
                <c:pt idx="11">
                  <c:v>0.20619499999999999</c:v>
                </c:pt>
                <c:pt idx="12">
                  <c:v>0.18410000000000001</c:v>
                </c:pt>
                <c:pt idx="13">
                  <c:v>0.17189099999999999</c:v>
                </c:pt>
                <c:pt idx="14">
                  <c:v>0.14927599999999999</c:v>
                </c:pt>
                <c:pt idx="15">
                  <c:v>0.143397</c:v>
                </c:pt>
                <c:pt idx="16">
                  <c:v>0.130629</c:v>
                </c:pt>
                <c:pt idx="17">
                  <c:v>0.122269</c:v>
                </c:pt>
                <c:pt idx="18">
                  <c:v>7.356E-2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DinamicaLocalidadTodasMallas!$E$101</c:f>
              <c:strCache>
                <c:ptCount val="1"/>
                <c:pt idx="0">
                  <c:v> 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DinamicaLocalidadTodasMallas!$C$102:$C$121</c:f>
              <c:strCache>
                <c:ptCount val="19"/>
                <c:pt idx="0">
                  <c:v>15 ANTONIO NARIÑO</c:v>
                </c:pt>
                <c:pt idx="1">
                  <c:v>14 LOS MARTIRES</c:v>
                </c:pt>
                <c:pt idx="2">
                  <c:v>10 ENGATIVA</c:v>
                </c:pt>
                <c:pt idx="3">
                  <c:v>9 FONTIBON</c:v>
                </c:pt>
                <c:pt idx="4">
                  <c:v>6 TUNJUELITO</c:v>
                </c:pt>
                <c:pt idx="5">
                  <c:v>17 CANDELARIA</c:v>
                </c:pt>
                <c:pt idx="6">
                  <c:v>3 SANTA FE</c:v>
                </c:pt>
                <c:pt idx="7">
                  <c:v>16 PUENTE ARANDA</c:v>
                </c:pt>
                <c:pt idx="8">
                  <c:v>1 USAQUEN</c:v>
                </c:pt>
                <c:pt idx="9">
                  <c:v>2 CHAPINERO</c:v>
                </c:pt>
                <c:pt idx="10">
                  <c:v>13 TEUSAQUILLO</c:v>
                </c:pt>
                <c:pt idx="11">
                  <c:v>7 BOSA</c:v>
                </c:pt>
                <c:pt idx="12">
                  <c:v>8 KENNEDY</c:v>
                </c:pt>
                <c:pt idx="13">
                  <c:v>11 SUBA</c:v>
                </c:pt>
                <c:pt idx="14">
                  <c:v>18 RAFAEL URIBE URIBE</c:v>
                </c:pt>
                <c:pt idx="15">
                  <c:v>4 SAN CRISTOBAL</c:v>
                </c:pt>
                <c:pt idx="16">
                  <c:v>19 CIUDAD BOLIVAR</c:v>
                </c:pt>
                <c:pt idx="17">
                  <c:v>12 BARRIOS UNIDOS</c:v>
                </c:pt>
                <c:pt idx="18">
                  <c:v>5 USME</c:v>
                </c:pt>
              </c:strCache>
            </c:strRef>
          </c:cat>
          <c:val>
            <c:numRef>
              <c:f>DinamicaLocalidadTodasMallas!$E$102:$E$121</c:f>
              <c:numCache>
                <c:formatCode>0%</c:formatCode>
                <c:ptCount val="19"/>
                <c:pt idx="0">
                  <c:v>0.27263599999999999</c:v>
                </c:pt>
                <c:pt idx="1">
                  <c:v>0.26886700000000002</c:v>
                </c:pt>
                <c:pt idx="2">
                  <c:v>0.38372600000000001</c:v>
                </c:pt>
                <c:pt idx="3">
                  <c:v>0.22919300000000001</c:v>
                </c:pt>
                <c:pt idx="4">
                  <c:v>0.197246</c:v>
                </c:pt>
                <c:pt idx="5">
                  <c:v>0.29183700000000001</c:v>
                </c:pt>
                <c:pt idx="6">
                  <c:v>0.27554000000000001</c:v>
                </c:pt>
                <c:pt idx="7">
                  <c:v>0.36465199999999998</c:v>
                </c:pt>
                <c:pt idx="8">
                  <c:v>0.28365699999999999</c:v>
                </c:pt>
                <c:pt idx="9">
                  <c:v>0.27634999999999998</c:v>
                </c:pt>
                <c:pt idx="10">
                  <c:v>0.294568</c:v>
                </c:pt>
                <c:pt idx="11">
                  <c:v>0.19237599999999999</c:v>
                </c:pt>
                <c:pt idx="12">
                  <c:v>0.25202400000000003</c:v>
                </c:pt>
                <c:pt idx="13">
                  <c:v>0.31213800000000003</c:v>
                </c:pt>
                <c:pt idx="14">
                  <c:v>0.25139499999999998</c:v>
                </c:pt>
                <c:pt idx="15">
                  <c:v>0.176727</c:v>
                </c:pt>
                <c:pt idx="16">
                  <c:v>0.28472999999999998</c:v>
                </c:pt>
                <c:pt idx="17">
                  <c:v>0.25533</c:v>
                </c:pt>
                <c:pt idx="18">
                  <c:v>0.174014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DinamicaLocalidadTodasMallas!$F$101</c:f>
              <c:strCache>
                <c:ptCount val="1"/>
                <c:pt idx="0">
                  <c:v> 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DinamicaLocalidadTodasMallas!$C$102:$C$121</c:f>
              <c:strCache>
                <c:ptCount val="19"/>
                <c:pt idx="0">
                  <c:v>15 ANTONIO NARIÑO</c:v>
                </c:pt>
                <c:pt idx="1">
                  <c:v>14 LOS MARTIRES</c:v>
                </c:pt>
                <c:pt idx="2">
                  <c:v>10 ENGATIVA</c:v>
                </c:pt>
                <c:pt idx="3">
                  <c:v>9 FONTIBON</c:v>
                </c:pt>
                <c:pt idx="4">
                  <c:v>6 TUNJUELITO</c:v>
                </c:pt>
                <c:pt idx="5">
                  <c:v>17 CANDELARIA</c:v>
                </c:pt>
                <c:pt idx="6">
                  <c:v>3 SANTA FE</c:v>
                </c:pt>
                <c:pt idx="7">
                  <c:v>16 PUENTE ARANDA</c:v>
                </c:pt>
                <c:pt idx="8">
                  <c:v>1 USAQUEN</c:v>
                </c:pt>
                <c:pt idx="9">
                  <c:v>2 CHAPINERO</c:v>
                </c:pt>
                <c:pt idx="10">
                  <c:v>13 TEUSAQUILLO</c:v>
                </c:pt>
                <c:pt idx="11">
                  <c:v>7 BOSA</c:v>
                </c:pt>
                <c:pt idx="12">
                  <c:v>8 KENNEDY</c:v>
                </c:pt>
                <c:pt idx="13">
                  <c:v>11 SUBA</c:v>
                </c:pt>
                <c:pt idx="14">
                  <c:v>18 RAFAEL URIBE URIBE</c:v>
                </c:pt>
                <c:pt idx="15">
                  <c:v>4 SAN CRISTOBAL</c:v>
                </c:pt>
                <c:pt idx="16">
                  <c:v>19 CIUDAD BOLIVAR</c:v>
                </c:pt>
                <c:pt idx="17">
                  <c:v>12 BARRIOS UNIDOS</c:v>
                </c:pt>
                <c:pt idx="18">
                  <c:v>5 USME</c:v>
                </c:pt>
              </c:strCache>
            </c:strRef>
          </c:cat>
          <c:val>
            <c:numRef>
              <c:f>DinamicaLocalidadTodasMallas!$F$102:$F$121</c:f>
              <c:numCache>
                <c:formatCode>0%</c:formatCode>
                <c:ptCount val="19"/>
                <c:pt idx="0">
                  <c:v>0.13755899999999999</c:v>
                </c:pt>
                <c:pt idx="1">
                  <c:v>0.279698</c:v>
                </c:pt>
                <c:pt idx="2">
                  <c:v>0.22844900000000001</c:v>
                </c:pt>
                <c:pt idx="3">
                  <c:v>0.45035500000000001</c:v>
                </c:pt>
                <c:pt idx="4">
                  <c:v>0.52835600000000005</c:v>
                </c:pt>
                <c:pt idx="5">
                  <c:v>0.44013600000000003</c:v>
                </c:pt>
                <c:pt idx="6">
                  <c:v>0.47828500000000002</c:v>
                </c:pt>
                <c:pt idx="7">
                  <c:v>0.41237200000000002</c:v>
                </c:pt>
                <c:pt idx="8">
                  <c:v>0.49349799999999999</c:v>
                </c:pt>
                <c:pt idx="9">
                  <c:v>0.51320900000000003</c:v>
                </c:pt>
                <c:pt idx="10">
                  <c:v>0.49623099999999998</c:v>
                </c:pt>
                <c:pt idx="11">
                  <c:v>0.60142899999999999</c:v>
                </c:pt>
                <c:pt idx="12">
                  <c:v>0.56387600000000004</c:v>
                </c:pt>
                <c:pt idx="13">
                  <c:v>0.51597199999999999</c:v>
                </c:pt>
                <c:pt idx="14">
                  <c:v>0.599329</c:v>
                </c:pt>
                <c:pt idx="15">
                  <c:v>0.67987600000000004</c:v>
                </c:pt>
                <c:pt idx="16">
                  <c:v>0.584642</c:v>
                </c:pt>
                <c:pt idx="17">
                  <c:v>0.62240099999999998</c:v>
                </c:pt>
                <c:pt idx="18">
                  <c:v>0.75242600000000004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1807576"/>
        <c:axId val="311811496"/>
        <c:axId val="0"/>
      </c:bar3DChart>
      <c:catAx>
        <c:axId val="31180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11496"/>
        <c:crosses val="autoZero"/>
        <c:auto val="1"/>
        <c:lblAlgn val="ctr"/>
        <c:lblOffset val="100"/>
        <c:noMultiLvlLbl val="0"/>
      </c:catAx>
      <c:valAx>
        <c:axId val="31181149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07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dinámica6</c:name>
    <c:fmtId val="24"/>
  </c:pivotSource>
  <c:chart>
    <c:autoTitleDeleted val="0"/>
    <c:pivotFmts>
      <c:pivotFmt>
        <c:idx val="0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DinamicaLocalidadTodasMallas!$D$126</c:f>
              <c:strCache>
                <c:ptCount val="1"/>
                <c:pt idx="0">
                  <c:v> Bueno 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DinamicaLocalidadTodasMallas!$C$127:$C$146</c:f>
              <c:strCache>
                <c:ptCount val="19"/>
                <c:pt idx="0">
                  <c:v>4 SAN CRISTOBAL</c:v>
                </c:pt>
                <c:pt idx="1">
                  <c:v>19 CIUDAD BOLIVAR</c:v>
                </c:pt>
                <c:pt idx="2">
                  <c:v>7 BOSA</c:v>
                </c:pt>
                <c:pt idx="3">
                  <c:v>14 LOS MARTIRES</c:v>
                </c:pt>
                <c:pt idx="4">
                  <c:v>16 PUENTE ARANDA</c:v>
                </c:pt>
                <c:pt idx="5">
                  <c:v>12 BARRIOS UNIDOS</c:v>
                </c:pt>
                <c:pt idx="6">
                  <c:v>10 ENGATIVA</c:v>
                </c:pt>
                <c:pt idx="7">
                  <c:v>5 USME</c:v>
                </c:pt>
                <c:pt idx="8">
                  <c:v>17 CANDELARIA</c:v>
                </c:pt>
                <c:pt idx="9">
                  <c:v>8 KENNEDY</c:v>
                </c:pt>
                <c:pt idx="10">
                  <c:v>9 FONTIBON</c:v>
                </c:pt>
                <c:pt idx="11">
                  <c:v>13 TEUSAQUILLO</c:v>
                </c:pt>
                <c:pt idx="12">
                  <c:v>11 SUBA</c:v>
                </c:pt>
                <c:pt idx="13">
                  <c:v>3 SANTA FE</c:v>
                </c:pt>
                <c:pt idx="14">
                  <c:v>6 TUNJUELITO</c:v>
                </c:pt>
                <c:pt idx="15">
                  <c:v>1 USAQUEN</c:v>
                </c:pt>
                <c:pt idx="16">
                  <c:v>18 RAFAEL URIBE URIBE</c:v>
                </c:pt>
                <c:pt idx="17">
                  <c:v>2 CHAPINERO</c:v>
                </c:pt>
                <c:pt idx="18">
                  <c:v>15 ANTONIO NARIÑO</c:v>
                </c:pt>
              </c:strCache>
            </c:strRef>
          </c:cat>
          <c:val>
            <c:numRef>
              <c:f>DinamicaLocalidadTodasMallas!$D$127:$D$146</c:f>
              <c:numCache>
                <c:formatCode>0%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0.97675900000000004</c:v>
                </c:pt>
                <c:pt idx="4">
                  <c:v>0.95959499999999998</c:v>
                </c:pt>
                <c:pt idx="5">
                  <c:v>0.94479400000000002</c:v>
                </c:pt>
                <c:pt idx="6">
                  <c:v>0.90031799999999995</c:v>
                </c:pt>
                <c:pt idx="7">
                  <c:v>0.88314199999999998</c:v>
                </c:pt>
                <c:pt idx="8">
                  <c:v>0.87360300000000002</c:v>
                </c:pt>
                <c:pt idx="9">
                  <c:v>0.859016</c:v>
                </c:pt>
                <c:pt idx="10">
                  <c:v>0.85019299999999998</c:v>
                </c:pt>
                <c:pt idx="11">
                  <c:v>0.78565600000000002</c:v>
                </c:pt>
                <c:pt idx="12">
                  <c:v>0.62209300000000001</c:v>
                </c:pt>
                <c:pt idx="13">
                  <c:v>0.53119700000000003</c:v>
                </c:pt>
                <c:pt idx="14">
                  <c:v>0.37249100000000002</c:v>
                </c:pt>
                <c:pt idx="15">
                  <c:v>0.25867200000000001</c:v>
                </c:pt>
                <c:pt idx="16">
                  <c:v>0.23289599999999999</c:v>
                </c:pt>
                <c:pt idx="17">
                  <c:v>0.21102199999999999</c:v>
                </c:pt>
                <c:pt idx="18">
                  <c:v>0.17931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DinamicaLocalidadTodasMallas!$E$126</c:f>
              <c:strCache>
                <c:ptCount val="1"/>
                <c:pt idx="0">
                  <c:v> 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DinamicaLocalidadTodasMallas!$C$127:$C$146</c:f>
              <c:strCache>
                <c:ptCount val="19"/>
                <c:pt idx="0">
                  <c:v>4 SAN CRISTOBAL</c:v>
                </c:pt>
                <c:pt idx="1">
                  <c:v>19 CIUDAD BOLIVAR</c:v>
                </c:pt>
                <c:pt idx="2">
                  <c:v>7 BOSA</c:v>
                </c:pt>
                <c:pt idx="3">
                  <c:v>14 LOS MARTIRES</c:v>
                </c:pt>
                <c:pt idx="4">
                  <c:v>16 PUENTE ARANDA</c:v>
                </c:pt>
                <c:pt idx="5">
                  <c:v>12 BARRIOS UNIDOS</c:v>
                </c:pt>
                <c:pt idx="6">
                  <c:v>10 ENGATIVA</c:v>
                </c:pt>
                <c:pt idx="7">
                  <c:v>5 USME</c:v>
                </c:pt>
                <c:pt idx="8">
                  <c:v>17 CANDELARIA</c:v>
                </c:pt>
                <c:pt idx="9">
                  <c:v>8 KENNEDY</c:v>
                </c:pt>
                <c:pt idx="10">
                  <c:v>9 FONTIBON</c:v>
                </c:pt>
                <c:pt idx="11">
                  <c:v>13 TEUSAQUILLO</c:v>
                </c:pt>
                <c:pt idx="12">
                  <c:v>11 SUBA</c:v>
                </c:pt>
                <c:pt idx="13">
                  <c:v>3 SANTA FE</c:v>
                </c:pt>
                <c:pt idx="14">
                  <c:v>6 TUNJUELITO</c:v>
                </c:pt>
                <c:pt idx="15">
                  <c:v>1 USAQUEN</c:v>
                </c:pt>
                <c:pt idx="16">
                  <c:v>18 RAFAEL URIBE URIBE</c:v>
                </c:pt>
                <c:pt idx="17">
                  <c:v>2 CHAPINERO</c:v>
                </c:pt>
                <c:pt idx="18">
                  <c:v>15 ANTONIO NARIÑO</c:v>
                </c:pt>
              </c:strCache>
            </c:strRef>
          </c:cat>
          <c:val>
            <c:numRef>
              <c:f>DinamicaLocalidadTodasMallas!$E$127:$E$146</c:f>
              <c:numCache>
                <c:formatCode>0%</c:formatCode>
                <c:ptCount val="19"/>
                <c:pt idx="3">
                  <c:v>8.0700000000000008E-3</c:v>
                </c:pt>
                <c:pt idx="4">
                  <c:v>4.0405000000000003E-2</c:v>
                </c:pt>
                <c:pt idx="5">
                  <c:v>2.9044E-2</c:v>
                </c:pt>
                <c:pt idx="6">
                  <c:v>9.5181000000000002E-2</c:v>
                </c:pt>
                <c:pt idx="7">
                  <c:v>0.116858</c:v>
                </c:pt>
                <c:pt idx="8">
                  <c:v>9.8881999999999998E-2</c:v>
                </c:pt>
                <c:pt idx="9">
                  <c:v>0.124907</c:v>
                </c:pt>
                <c:pt idx="10">
                  <c:v>0.149807</c:v>
                </c:pt>
                <c:pt idx="11">
                  <c:v>0.201434</c:v>
                </c:pt>
                <c:pt idx="12">
                  <c:v>0.28159600000000001</c:v>
                </c:pt>
                <c:pt idx="13">
                  <c:v>0.36808400000000002</c:v>
                </c:pt>
                <c:pt idx="14">
                  <c:v>0.51895899999999995</c:v>
                </c:pt>
                <c:pt idx="15">
                  <c:v>0.70535099999999995</c:v>
                </c:pt>
                <c:pt idx="16">
                  <c:v>0.53686999999999996</c:v>
                </c:pt>
                <c:pt idx="17">
                  <c:v>0.73569200000000001</c:v>
                </c:pt>
                <c:pt idx="18">
                  <c:v>0.62821300000000002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DinamicaLocalidadTodasMallas!$F$126</c:f>
              <c:strCache>
                <c:ptCount val="1"/>
                <c:pt idx="0">
                  <c:v> 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cat>
            <c:strRef>
              <c:f>DinamicaLocalidadTodasMallas!$C$127:$C$146</c:f>
              <c:strCache>
                <c:ptCount val="19"/>
                <c:pt idx="0">
                  <c:v>4 SAN CRISTOBAL</c:v>
                </c:pt>
                <c:pt idx="1">
                  <c:v>19 CIUDAD BOLIVAR</c:v>
                </c:pt>
                <c:pt idx="2">
                  <c:v>7 BOSA</c:v>
                </c:pt>
                <c:pt idx="3">
                  <c:v>14 LOS MARTIRES</c:v>
                </c:pt>
                <c:pt idx="4">
                  <c:v>16 PUENTE ARANDA</c:v>
                </c:pt>
                <c:pt idx="5">
                  <c:v>12 BARRIOS UNIDOS</c:v>
                </c:pt>
                <c:pt idx="6">
                  <c:v>10 ENGATIVA</c:v>
                </c:pt>
                <c:pt idx="7">
                  <c:v>5 USME</c:v>
                </c:pt>
                <c:pt idx="8">
                  <c:v>17 CANDELARIA</c:v>
                </c:pt>
                <c:pt idx="9">
                  <c:v>8 KENNEDY</c:v>
                </c:pt>
                <c:pt idx="10">
                  <c:v>9 FONTIBON</c:v>
                </c:pt>
                <c:pt idx="11">
                  <c:v>13 TEUSAQUILLO</c:v>
                </c:pt>
                <c:pt idx="12">
                  <c:v>11 SUBA</c:v>
                </c:pt>
                <c:pt idx="13">
                  <c:v>3 SANTA FE</c:v>
                </c:pt>
                <c:pt idx="14">
                  <c:v>6 TUNJUELITO</c:v>
                </c:pt>
                <c:pt idx="15">
                  <c:v>1 USAQUEN</c:v>
                </c:pt>
                <c:pt idx="16">
                  <c:v>18 RAFAEL URIBE URIBE</c:v>
                </c:pt>
                <c:pt idx="17">
                  <c:v>2 CHAPINERO</c:v>
                </c:pt>
                <c:pt idx="18">
                  <c:v>15 ANTONIO NARIÑO</c:v>
                </c:pt>
              </c:strCache>
            </c:strRef>
          </c:cat>
          <c:val>
            <c:numRef>
              <c:f>DinamicaLocalidadTodasMallas!$F$127:$F$146</c:f>
              <c:numCache>
                <c:formatCode>0%</c:formatCode>
                <c:ptCount val="19"/>
                <c:pt idx="3">
                  <c:v>1.5171E-2</c:v>
                </c:pt>
                <c:pt idx="5">
                  <c:v>2.6161E-2</c:v>
                </c:pt>
                <c:pt idx="6">
                  <c:v>4.5009999999999998E-3</c:v>
                </c:pt>
                <c:pt idx="8">
                  <c:v>2.7515000000000001E-2</c:v>
                </c:pt>
                <c:pt idx="9">
                  <c:v>1.6077000000000001E-2</c:v>
                </c:pt>
                <c:pt idx="11">
                  <c:v>1.291E-2</c:v>
                </c:pt>
                <c:pt idx="12">
                  <c:v>9.6310000000000007E-2</c:v>
                </c:pt>
                <c:pt idx="13">
                  <c:v>0.100719</c:v>
                </c:pt>
                <c:pt idx="14">
                  <c:v>0.10854999999999999</c:v>
                </c:pt>
                <c:pt idx="15">
                  <c:v>3.5978000000000003E-2</c:v>
                </c:pt>
                <c:pt idx="16">
                  <c:v>0.23023399999999999</c:v>
                </c:pt>
                <c:pt idx="17">
                  <c:v>5.3287000000000001E-2</c:v>
                </c:pt>
                <c:pt idx="18">
                  <c:v>0.19247600000000001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1809144"/>
        <c:axId val="311809536"/>
        <c:axId val="0"/>
      </c:bar3DChart>
      <c:catAx>
        <c:axId val="31180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09536"/>
        <c:crosses val="autoZero"/>
        <c:auto val="1"/>
        <c:lblAlgn val="ctr"/>
        <c:lblOffset val="100"/>
        <c:noMultiLvlLbl val="0"/>
      </c:catAx>
      <c:valAx>
        <c:axId val="311809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09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189516333457109"/>
          <c:y val="3.3484976699893615E-2"/>
          <c:w val="0.47534006331338163"/>
          <c:h val="0.8255120251882102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accent4"/>
                </a:solidFill>
                <a:prstDash val="solid"/>
                <a:miter lim="800000"/>
              </a:ln>
              <a:effectLst/>
            </c:spPr>
          </c:dPt>
          <c:dPt>
            <c:idx val="2"/>
            <c:bubble3D val="0"/>
            <c:spPr>
              <a:solidFill>
                <a:srgbClr val="C00000"/>
              </a:solidFill>
              <a:ln w="635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DinamicaGeneralTipoMalla!$A$37:$A$39</c:f>
              <c:strCache>
                <c:ptCount val="3"/>
                <c:pt idx="0">
                  <c:v>BUENO </c:v>
                </c:pt>
                <c:pt idx="1">
                  <c:v>REGULAR</c:v>
                </c:pt>
                <c:pt idx="2">
                  <c:v>MALO</c:v>
                </c:pt>
              </c:strCache>
            </c:strRef>
          </c:cat>
          <c:val>
            <c:numRef>
              <c:f>DinamicaGeneralTipoMalla!$B$37:$B$39</c:f>
              <c:numCache>
                <c:formatCode>0%</c:formatCode>
                <c:ptCount val="3"/>
                <c:pt idx="0">
                  <c:v>0.42507884103359211</c:v>
                </c:pt>
                <c:pt idx="1">
                  <c:v>0.21238225270013664</c:v>
                </c:pt>
                <c:pt idx="2">
                  <c:v>0.36253890626627117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28435301258801815"/>
          <c:y val="0.89737434283165507"/>
          <c:w val="0.46425927340147055"/>
          <c:h val="8.6467823994530041E-2"/>
        </c:manualLayout>
      </c:layout>
      <c:overlay val="0"/>
      <c:txPr>
        <a:bodyPr/>
        <a:lstStyle/>
        <a:p>
          <a:pPr rtl="0">
            <a:defRPr sz="800" b="1"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6"/>
            </a:solidFill>
            <a:prstDash val="solid"/>
            <a:miter lim="800000"/>
          </a:ln>
          <a:effectLst/>
        </c:spPr>
      </c:pivotFmt>
      <c:pivotFmt>
        <c:idx val="4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5"/>
            </a:solidFill>
            <a:prstDash val="solid"/>
            <a:miter lim="800000"/>
          </a:ln>
          <a:effectLst/>
        </c:spPr>
      </c:pivotFmt>
      <c:pivotFmt>
        <c:idx val="5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4"/>
            </a:solidFill>
            <a:prstDash val="solid"/>
            <a:miter lim="800000"/>
          </a:ln>
          <a:effectLst/>
        </c:spPr>
      </c:pivotFmt>
      <c:pivotFmt>
        <c:idx val="6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2"/>
            </a:solidFill>
            <a:prstDash val="solid"/>
            <a:miter lim="800000"/>
          </a:ln>
          <a:effectLst/>
        </c:spPr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6"/>
            </a:solidFill>
            <a:prstDash val="solid"/>
            <a:miter lim="800000"/>
          </a:ln>
          <a:effectLst/>
        </c:spPr>
      </c:pivotFmt>
      <c:pivotFmt>
        <c:idx val="9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5"/>
            </a:solidFill>
            <a:prstDash val="solid"/>
            <a:miter lim="800000"/>
          </a:ln>
          <a:effectLst/>
        </c:spPr>
      </c:pivotFmt>
      <c:pivotFmt>
        <c:idx val="10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4"/>
            </a:solidFill>
            <a:prstDash val="solid"/>
            <a:miter lim="800000"/>
          </a:ln>
          <a:effectLst/>
        </c:spPr>
      </c:pivotFmt>
      <c:pivotFmt>
        <c:idx val="11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2"/>
            </a:solidFill>
            <a:prstDash val="solid"/>
            <a:miter lim="800000"/>
          </a:ln>
          <a:effectLst/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6"/>
            </a:solidFill>
            <a:prstDash val="solid"/>
            <a:miter lim="800000"/>
          </a:ln>
          <a:effectLst/>
        </c:spPr>
        <c:dLbl>
          <c:idx val="0"/>
          <c:layout>
            <c:manualLayout>
              <c:x val="-0.14913580069020671"/>
              <c:y val="0.11543628474163256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5"/>
            </a:solidFill>
            <a:prstDash val="solid"/>
            <a:miter lim="800000"/>
          </a:ln>
          <a:effectLst/>
        </c:spPr>
        <c:dLbl>
          <c:idx val="0"/>
          <c:layout>
            <c:manualLayout>
              <c:x val="-5.7010857426926707E-2"/>
              <c:y val="-0.19113036910137238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C000"/>
          </a:solidFill>
          <a:ln w="6350" cap="flat" cmpd="sng" algn="ctr">
            <a:solidFill>
              <a:schemeClr val="accent4"/>
            </a:solidFill>
            <a:prstDash val="solid"/>
            <a:miter lim="800000"/>
          </a:ln>
          <a:effectLst/>
        </c:spPr>
      </c:pivotFmt>
      <c:pivotFmt>
        <c:idx val="18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2"/>
            </a:solidFill>
            <a:prstDash val="solid"/>
            <a:miter lim="800000"/>
          </a:ln>
          <a:effectLst/>
        </c:spP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2456895925662005"/>
          <c:y val="0.20945355930230752"/>
          <c:w val="0.31935637352272295"/>
          <c:h val="0.719717817622974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Pt>
            <c:idx val="1"/>
            <c:bubble3D val="0"/>
            <c:spPr>
              <a:solidFill>
                <a:srgbClr val="00B0F0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Pt>
            <c:idx val="2"/>
            <c:bubble3D val="0"/>
            <c:spPr>
              <a:solidFill>
                <a:srgbClr val="FFC000"/>
              </a:solidFill>
              <a:ln w="6350" cap="flat" cmpd="sng" algn="ctr">
                <a:solidFill>
                  <a:schemeClr val="accent4"/>
                </a:solidFill>
                <a:prstDash val="solid"/>
                <a:miter lim="800000"/>
              </a:ln>
              <a:effectLst/>
            </c:spPr>
          </c:dPt>
          <c:dPt>
            <c:idx val="3"/>
            <c:bubble3D val="0"/>
            <c:spPr>
              <a:solidFill>
                <a:srgbClr val="FF5050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Lbls>
            <c:dLbl>
              <c:idx val="0"/>
              <c:layout>
                <c:manualLayout>
                  <c:x val="2.0495956354479303E-2"/>
                  <c:y val="-1.679657006103966E-2"/>
                </c:manualLayout>
              </c:layout>
              <c:tx>
                <c:rich>
                  <a:bodyPr/>
                  <a:lstStyle/>
                  <a:p>
                    <a:fld id="{0FC6F817-C305-4170-9232-24E762DE67E3}" type="CATEGORYNAME">
                      <a:rPr lang="en-US" b="1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[NOMBRE DE CATEGORÍA]</a:t>
                    </a:fld>
                    <a:r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; </a:t>
                    </a:r>
                    <a:fld id="{C9D6A776-8C01-422C-A512-82A3073B6EA1}" type="VALUE"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 Km-Carril; </a:t>
                    </a:r>
                    <a:fld id="{9A330A1F-0A65-4C80-B26E-4CBC4D3EA843}" type="PERCENTAGE"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="1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11665472330967"/>
                      <c:h val="0.11314611687283063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C344F1B-F4BE-42B0-9F41-05B3E47D19F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; </a:t>
                    </a:r>
                    <a:fld id="{533FA8CC-AF98-4CD0-9F23-1E45E8A99550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 Km-Carril; </a:t>
                    </a:r>
                    <a:fld id="{FCF6BCFF-38B3-4B14-AAF4-F89CFFA19338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4906096725602971E-2"/>
                  <c:y val="0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defRPr>
                    </a:pPr>
                    <a:fld id="{9DF0C4FD-78FF-429F-91CF-9D05DD5805F3}" type="CATEGORYNAME">
                      <a:rPr lang="en-US" b="1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[NOMBRE DE CATEGORÍA]</a:t>
                    </a:fld>
                    <a:r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; </a:t>
                    </a:r>
                    <a:fld id="{E8F611F8-6D54-4F3F-A070-4F05AF893700}" type="VALUE"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[VALOR]</a:t>
                    </a:fld>
                    <a:r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 Km-Carril; </a:t>
                    </a:r>
                    <a:fld id="{8A098E49-4B14-45D4-B68D-EB267FEA21D1}" type="PERCENTAGE"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[PORCENTAJE]</a:t>
                    </a:fld>
                    <a:endParaRPr lang="en-US" b="1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>
                    <c:manualLayout>
                      <c:w val="0.29966183993757045"/>
                      <c:h val="0.10975037585631923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0319537711471044E-2"/>
                  <c:y val="-2.930207936908380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defRPr>
                    </a:pPr>
                    <a:fld id="{B31CFEBC-082B-46E1-9040-04EFB09EA010}" type="CATEGORYNAME">
                      <a:rPr lang="en-US" b="1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[NOMBRE DE CATEGORÍA]</a:t>
                    </a:fld>
                    <a:r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; </a:t>
                    </a:r>
                    <a:fld id="{89553A8B-BAAE-4C50-A1B3-00B603239A6B}" type="VALUE"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[VALOR]</a:t>
                    </a:fld>
                    <a:r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 Km-Carril; </a:t>
                    </a:r>
                    <a:fld id="{7F985967-B202-4A91-BC4E-D2CF09DAFF64}" type="PERCENTAGE">
                      <a:rPr lang="en-US" b="1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[PORCENTAJE]</a:t>
                    </a:fld>
                    <a:endParaRPr lang="en-US" b="1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>
                    <c:manualLayout>
                      <c:w val="0.3125080784148716"/>
                      <c:h val="0.11115229430235876"/>
                    </c:manualLayout>
                  </c15:layout>
                  <c15:dlblFieldTable/>
                  <c15:showDataLabelsRange val="0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DinamicaGeneralTipoMalla!$A$22:$A$25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DinamicaGeneralTipoMalla!$B$22:$B$25</c:f>
              <c:numCache>
                <c:formatCode>#,##0</c:formatCode>
                <c:ptCount val="4"/>
                <c:pt idx="0">
                  <c:v>2683.83</c:v>
                </c:pt>
                <c:pt idx="1">
                  <c:v>3548.38</c:v>
                </c:pt>
                <c:pt idx="2">
                  <c:v>8285.869999999999</c:v>
                </c:pt>
                <c:pt idx="3">
                  <c:v>1038.54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6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C0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1.2377513512389667E-2"/>
              <c:y val="-1.93003545490327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1.3143432174195309E-2"/>
              <c:y val="-3.35910630879769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1.2377513512389643E-2"/>
              <c:y val="-2.573380606537705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1.2377513512389643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1.6503351349852854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8.2516756749264775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5.501117116617619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4.1258378374632136E-3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1.9253909908161563E-2"/>
              <c:y val="-3.860070909806561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1.6503351349852854E-2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6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1.2377513512389643E-2"/>
              <c:y val="-2.573380606537705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1.2377513512389643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4.1258378374632136E-3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chemeClr val="accent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1.3143432174195309E-2"/>
              <c:y val="-3.35910630879769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8.2516756749264775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1.9253909908161563E-2"/>
              <c:y val="-3.860070909806561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C0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1.2377513512389667E-2"/>
              <c:y val="-1.93003545490327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1.6503351349852854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5.501117116617619E-3"/>
              <c:y val="-2.8950531823549168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1.6503351349852854E-2"/>
              <c:y val="-2.573380606537703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92D050"/>
          </a:solidFill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900" b="1">
                  <a:solidFill>
                    <a:schemeClr val="accent6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1.2377513512389643E-2"/>
              <c:y val="-2.573380606537705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1.2377513512389643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-4.1258378374632136E-3"/>
              <c:y val="-2.2517080307204909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1.1792263761142249E-2"/>
              <c:y val="-2.5733713089592256E-2"/>
            </c:manualLayout>
          </c:layout>
          <c:numFmt formatCode="0.0%" sourceLinked="0"/>
          <c:spPr/>
          <c:txPr>
            <a:bodyPr/>
            <a:lstStyle/>
            <a:p>
              <a:pPr algn="ctr">
                <a:defRPr lang="en-US" sz="900" b="1" i="0" u="none" strike="noStrike" kern="1200" baseline="0">
                  <a:solidFill>
                    <a:srgbClr val="70AD47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C000"/>
          </a:solidFill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800" b="1">
                  <a:solidFill>
                    <a:schemeClr val="accent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1.4676764915811973E-2"/>
              <c:y val="-5.1571485151598706E-2"/>
            </c:manualLayout>
          </c:layout>
          <c:numFmt formatCode="0.0%" sourceLinked="0"/>
          <c:spPr/>
          <c:txPr>
            <a:bodyPr/>
            <a:lstStyle/>
            <a:p>
              <a:pPr algn="ctr" rtl="0">
                <a:defRPr sz="900" b="1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5.8506163550684257E-4"/>
              <c:y val="8.7920983137845216E-2"/>
            </c:manualLayout>
          </c:layout>
          <c:numFmt formatCode="0.0%" sourceLinked="0"/>
          <c:spPr/>
          <c:txPr>
            <a:bodyPr/>
            <a:lstStyle/>
            <a:p>
              <a:pPr>
                <a:defRPr sz="700" b="1">
                  <a:solidFill>
                    <a:schemeClr val="tx2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7.1924188761214687E-3"/>
              <c:y val="-4.4992409712029183E-2"/>
            </c:manualLayout>
          </c:layout>
          <c:numFmt formatCode="0.0%" sourceLinked="0"/>
          <c:spPr/>
          <c:txPr>
            <a:bodyPr/>
            <a:lstStyle/>
            <a:p>
              <a:pPr algn="ctr" rtl="0">
                <a:defRPr lang="en-US" sz="900" b="1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2.3853757288520735E-2"/>
              <c:y val="-2.9610440725142382E-2"/>
            </c:manualLayout>
          </c:layout>
          <c:numFmt formatCode="0.0%" sourceLinked="0"/>
          <c:spPr/>
          <c:txPr>
            <a:bodyPr/>
            <a:lstStyle/>
            <a:p>
              <a:pPr algn="ctr" rtl="0">
                <a:defRPr lang="en-US" sz="900" b="1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C00000"/>
          </a:solidFill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800"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3.2310228026746227E-2"/>
              <c:y val="-1.9300461788235745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1.6503351349852854E-2"/>
              <c:y val="-3.21672575817213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5.501117116617619E-3"/>
              <c:y val="-2.8950531823549168E-2"/>
            </c:manualLayout>
          </c:layout>
          <c:numFmt formatCode="0%" sourceLinked="0"/>
          <c:spPr/>
          <c:txPr>
            <a:bodyPr/>
            <a:lstStyle/>
            <a:p>
              <a:pPr>
                <a:defRPr sz="800" b="1">
                  <a:solidFill>
                    <a:srgbClr val="FF0000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3.1836118030329631E-2"/>
              <c:y val="-2.5734067031675422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7.057090001720874E-2"/>
          <c:w val="1"/>
          <c:h val="0.73070601146547698"/>
        </c:manualLayout>
      </c:layout>
      <c:bar3DChart>
        <c:barDir val="col"/>
        <c:grouping val="clustered"/>
        <c:varyColors val="0"/>
        <c:ser>
          <c:idx val="1"/>
          <c:order val="1"/>
          <c:tx>
            <c:strRef>
              <c:f>DinamicaGeneralTipoMalla!$C$12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4DD35A"/>
            </a:solidFill>
          </c:spPr>
          <c:invertIfNegative val="0"/>
          <c:dLbls>
            <c:dLbl>
              <c:idx val="0"/>
              <c:layout>
                <c:manualLayout>
                  <c:x val="-2.0091092106902785E-17"/>
                  <c:y val="9.5030310286256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95890410958904E-3"/>
                  <c:y val="9.842424993933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9.5030310286256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6438356164385169E-3"/>
                  <c:y val="0.1001212197658769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ysClr val="window" lastClr="FFFFFF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558904109589039E-2"/>
                      <c:h val="6.784485366508069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DinamicaGeneralTipoMalla!$A$13:$A$16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DinamicaGeneralTipoMalla!$C$13:$C$16</c:f>
              <c:numCache>
                <c:formatCode>0%</c:formatCode>
                <c:ptCount val="4"/>
                <c:pt idx="0">
                  <c:v>0.74160000000000004</c:v>
                </c:pt>
                <c:pt idx="1">
                  <c:v>0.60070000000000001</c:v>
                </c:pt>
                <c:pt idx="2">
                  <c:v>0.2114</c:v>
                </c:pt>
                <c:pt idx="3">
                  <c:v>0.71199999999999997</c:v>
                </c:pt>
              </c:numCache>
            </c:numRef>
          </c:val>
        </c:ser>
        <c:ser>
          <c:idx val="3"/>
          <c:order val="3"/>
          <c:tx>
            <c:strRef>
              <c:f>DinamicaGeneralTipoMalla!$E$12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715"/>
            </a:solidFill>
          </c:spPr>
          <c:invertIfNegative val="0"/>
          <c:dLbls>
            <c:dLbl>
              <c:idx val="0"/>
              <c:layout>
                <c:manualLayout>
                  <c:x val="-2.1917808219178081E-3"/>
                  <c:y val="8.48484913270142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958904109588238E-3"/>
                  <c:y val="9.16363706331755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8.82424309800948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95890410958904E-3"/>
                  <c:y val="9.16363706331753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rgbClr val="FF66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DinamicaGeneralTipoMalla!$A$13:$A$16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DinamicaGeneralTipoMalla!$E$13:$E$16</c:f>
              <c:numCache>
                <c:formatCode>0%</c:formatCode>
                <c:ptCount val="4"/>
                <c:pt idx="0">
                  <c:v>0.111</c:v>
                </c:pt>
                <c:pt idx="1">
                  <c:v>0.14249999999999999</c:v>
                </c:pt>
                <c:pt idx="2">
                  <c:v>0.27150000000000002</c:v>
                </c:pt>
                <c:pt idx="3">
                  <c:v>0.24160000000000001</c:v>
                </c:pt>
              </c:numCache>
            </c:numRef>
          </c:val>
        </c:ser>
        <c:ser>
          <c:idx val="5"/>
          <c:order val="5"/>
          <c:tx>
            <c:strRef>
              <c:f>DinamicaGeneralTipoMalla!$G$12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4.0182184213805569E-17"/>
                  <c:y val="8.4848491327014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1917808219178081E-3"/>
                  <c:y val="8.4848491327014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0958904109589845E-3"/>
                  <c:y val="8.4848491327014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315068493150685E-2"/>
                  <c:y val="-3.0545456877725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CO" sz="1400" b="1" i="0" u="none" strike="noStrike" kern="1200" baseline="0">
                      <a:solidFill>
                        <a:srgbClr val="C00000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1600" b="1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DinamicaGeneralTipoMalla!$A$13:$A$16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DinamicaGeneralTipoMalla!$G$13:$G$16</c:f>
              <c:numCache>
                <c:formatCode>0%</c:formatCode>
                <c:ptCount val="4"/>
                <c:pt idx="0">
                  <c:v>0.1474</c:v>
                </c:pt>
                <c:pt idx="1">
                  <c:v>0.25679999999999997</c:v>
                </c:pt>
                <c:pt idx="2">
                  <c:v>0.5171</c:v>
                </c:pt>
                <c:pt idx="3">
                  <c:v>4.6399999999999997E-2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086200"/>
        <c:axId val="310088160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DinamicaGeneralTipoMalla!$B$12</c15:sqref>
                        </c15:formulaRef>
                      </c:ext>
                    </c:extLst>
                    <c:strCache>
                      <c:ptCount val="1"/>
                      <c:pt idx="0">
                        <c:v>Km-Carril Bueno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DinamicaGeneralTipoMalla!$B$13:$B$16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1990.29</c:v>
                      </c:pt>
                      <c:pt idx="1">
                        <c:v>2131.34</c:v>
                      </c:pt>
                      <c:pt idx="2">
                        <c:v>1751.72</c:v>
                      </c:pt>
                      <c:pt idx="3">
                        <c:v>739.44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DinamicaGeneralTipoMalla!$D$12</c15:sqref>
                        </c15:formulaRef>
                      </c:ext>
                    </c:extLst>
                    <c:strCache>
                      <c:ptCount val="1"/>
                      <c:pt idx="0">
                        <c:v>Km-Carril Regular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DinamicaGeneralTipoMalla!$D$13:$D$16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297.83999999999997</c:v>
                      </c:pt>
                      <c:pt idx="1">
                        <c:v>505.65</c:v>
                      </c:pt>
                      <c:pt idx="2">
                        <c:v>2249.56</c:v>
                      </c:pt>
                      <c:pt idx="3">
                        <c:v>250.9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DinamicaGeneralTipoMalla!$F$12</c15:sqref>
                        </c15:formulaRef>
                      </c:ext>
                    </c:extLst>
                    <c:strCache>
                      <c:ptCount val="1"/>
                      <c:pt idx="0">
                        <c:v>Km-Carril Malo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DinamicaGeneralTipoMalla!$F$13:$F$16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395.7</c:v>
                      </c:pt>
                      <c:pt idx="1">
                        <c:v>911.39</c:v>
                      </c:pt>
                      <c:pt idx="2">
                        <c:v>4284.59</c:v>
                      </c:pt>
                      <c:pt idx="3">
                        <c:v>48.2</c:v>
                      </c:pt>
                    </c:numCache>
                  </c:numRef>
                </c:val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DinamicaGeneralTipoMalla!$H$12</c15:sqref>
                        </c15:formulaRef>
                      </c:ext>
                    </c:extLst>
                    <c:strCache>
                      <c:ptCount val="1"/>
                      <c:pt idx="0">
                        <c:v>Total Km-Carril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DinamicaGeneralTipoMalla!$A$13:$A$16</c15:sqref>
                        </c15:formulaRef>
                      </c:ext>
                    </c:extLst>
                    <c:strCache>
                      <c:ptCount val="4"/>
                      <c:pt idx="0">
                        <c:v>ARTERIAL</c:v>
                      </c:pt>
                      <c:pt idx="1">
                        <c:v>INTERMEDIA</c:v>
                      </c:pt>
                      <c:pt idx="2">
                        <c:v>LOCAL</c:v>
                      </c:pt>
                      <c:pt idx="3">
                        <c:v>TRONCAL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DinamicaGeneralTipoMalla!$H$13:$H$16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2683.83</c:v>
                      </c:pt>
                      <c:pt idx="1">
                        <c:v>3548.38</c:v>
                      </c:pt>
                      <c:pt idx="2">
                        <c:v>8285.8700000000008</c:v>
                      </c:pt>
                      <c:pt idx="3">
                        <c:v>1038.54</c:v>
                      </c:pt>
                    </c:numCache>
                  </c:numRef>
                </c:val>
              </c15:ser>
            </c15:filteredBarSeries>
          </c:ext>
        </c:extLst>
      </c:bar3DChart>
      <c:catAx>
        <c:axId val="310086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0088160"/>
        <c:crosses val="autoZero"/>
        <c:auto val="1"/>
        <c:lblAlgn val="ctr"/>
        <c:lblOffset val="100"/>
        <c:noMultiLvlLbl val="0"/>
      </c:catAx>
      <c:valAx>
        <c:axId val="310088160"/>
        <c:scaling>
          <c:orientation val="minMax"/>
        </c:scaling>
        <c:delete val="1"/>
        <c:axPos val="l"/>
        <c:numFmt formatCode="0%" sourceLinked="0"/>
        <c:majorTickMark val="out"/>
        <c:minorTickMark val="none"/>
        <c:tickLblPos val="nextTo"/>
        <c:crossAx val="31008620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000" b="1">
              <a:solidFill>
                <a:schemeClr val="bg1">
                  <a:lumMod val="65000"/>
                </a:schemeClr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Troncal!$B$46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val>
            <c:numRef>
              <c:f>Troncal!$B$47</c:f>
              <c:numCache>
                <c:formatCode>0%</c:formatCode>
                <c:ptCount val="1"/>
                <c:pt idx="0">
                  <c:v>0.85901558248825138</c:v>
                </c:pt>
              </c:numCache>
            </c:numRef>
          </c:val>
        </c:ser>
        <c:ser>
          <c:idx val="1"/>
          <c:order val="1"/>
          <c:tx>
            <c:strRef>
              <c:f>Troncal!$C$46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val>
            <c:numRef>
              <c:f>Troncal!$C$47</c:f>
              <c:numCache>
                <c:formatCode>0%</c:formatCode>
                <c:ptCount val="1"/>
                <c:pt idx="0">
                  <c:v>0.12490724709374229</c:v>
                </c:pt>
              </c:numCache>
            </c:numRef>
          </c:val>
        </c:ser>
        <c:ser>
          <c:idx val="2"/>
          <c:order val="2"/>
          <c:tx>
            <c:strRef>
              <c:f>Troncal!$D$46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val>
            <c:numRef>
              <c:f>Troncal!$D$47</c:f>
              <c:numCache>
                <c:formatCode>0%</c:formatCode>
                <c:ptCount val="1"/>
                <c:pt idx="0">
                  <c:v>1.6077170418006433E-2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8"/>
        <c:gapDepth val="145"/>
        <c:shape val="box"/>
        <c:axId val="258316720"/>
        <c:axId val="258321032"/>
        <c:axId val="0"/>
      </c:bar3DChart>
      <c:catAx>
        <c:axId val="258316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8321032"/>
        <c:crosses val="autoZero"/>
        <c:auto val="1"/>
        <c:lblAlgn val="ctr"/>
        <c:lblOffset val="100"/>
        <c:noMultiLvlLbl val="0"/>
      </c:catAx>
      <c:valAx>
        <c:axId val="25832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25831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dinámica5</c:name>
    <c:fmtId val="21"/>
  </c:pivotSource>
  <c:chart>
    <c:autoTitleDeleted val="0"/>
    <c:pivotFmts>
      <c:pivotFmt>
        <c:idx val="0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rgbClr val="00B05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79019332854524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1.1195928842907806E-3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2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4.1051264862947217E-17"/>
              <c:y val="0.10430520217593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4.1051264862947217E-17"/>
              <c:y val="0.10430520217593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11498664394967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2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6986E-3"/>
              <c:y val="0.1079019332854523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7806E-3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0070847106642221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19%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711173995690719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2.0525632431473608E-17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4.1051264862947217E-17"/>
              <c:y val="0.111498664394967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1498664394967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1498664394967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4.1051264862947217E-17"/>
              <c:y val="0.10790193328545238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27%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7806E-3"/>
              <c:y val="0.1114986643949675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37%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790193328545231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29%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95928842907806E-3"/>
              <c:y val="0.111498664394967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79019332854524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95928842907806E-3"/>
              <c:y val="0.1007084710664222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14986643949674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35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1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29%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3515008847392056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18%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2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711173995690719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79019332854524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7806E-3"/>
              <c:y val="0.1007084710664222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711173995690712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07084710664222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043052021759374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430520217593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079019332854523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11498664394967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8.2102529725894433E-17"/>
              <c:y val="0.115095395504482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79019332854524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6986E-3"/>
              <c:y val="0.1186921266139977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6986E-3"/>
              <c:y val="0.1222888577235127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7806E-3"/>
              <c:y val="0.122288857723512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288857723512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7806E-3"/>
              <c:y val="0.1186921266139976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95928842907806E-3"/>
              <c:y val="0.1114986643949674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288857723512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7.2547425737427451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507700022100939E-2"/>
          <c:y val="5.784336604187388E-2"/>
          <c:w val="0.96049229997789909"/>
          <c:h val="0.6921079223242019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DinamicaLocalidadTodasMallas!$D$101</c:f>
              <c:strCache>
                <c:ptCount val="1"/>
                <c:pt idx="0">
                  <c:v> Bueno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0"/>
                  <c:y val="0.10790193328545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195928842907806E-3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0430520217593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.1043052021759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051264862947217E-17"/>
                  <c:y val="0.1043052021759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1051264862947217E-17"/>
                  <c:y val="0.1043052021759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2102529725894433E-17"/>
                  <c:y val="0.1114986643949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0.1007084710664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0.10430520217593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1195928842906986E-3"/>
                  <c:y val="0.10790193328545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1195928842907806E-3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8.2102529725894433E-17"/>
                  <c:y val="0.100708471066422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8.2102529725894433E-17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7.2547425737427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DinamicaLocalidadTodasMallas!$C$102:$C$121</c:f>
              <c:strCache>
                <c:ptCount val="19"/>
                <c:pt idx="0">
                  <c:v>15 ANTONIO NARIÑO</c:v>
                </c:pt>
                <c:pt idx="1">
                  <c:v>14 LOS MARTIRES</c:v>
                </c:pt>
                <c:pt idx="2">
                  <c:v>10 ENGATIVA</c:v>
                </c:pt>
                <c:pt idx="3">
                  <c:v>9 FONTIBON</c:v>
                </c:pt>
                <c:pt idx="4">
                  <c:v>6 TUNJUELITO</c:v>
                </c:pt>
                <c:pt idx="5">
                  <c:v>17 CANDELARIA</c:v>
                </c:pt>
                <c:pt idx="6">
                  <c:v>3 SANTA FE</c:v>
                </c:pt>
                <c:pt idx="7">
                  <c:v>16 PUENTE ARANDA</c:v>
                </c:pt>
                <c:pt idx="8">
                  <c:v>1 USAQUEN</c:v>
                </c:pt>
                <c:pt idx="9">
                  <c:v>2 CHAPINERO</c:v>
                </c:pt>
                <c:pt idx="10">
                  <c:v>13 TEUSAQUILLO</c:v>
                </c:pt>
                <c:pt idx="11">
                  <c:v>7 BOSA</c:v>
                </c:pt>
                <c:pt idx="12">
                  <c:v>8 KENNEDY</c:v>
                </c:pt>
                <c:pt idx="13">
                  <c:v>11 SUBA</c:v>
                </c:pt>
                <c:pt idx="14">
                  <c:v>18 RAFAEL URIBE URIBE</c:v>
                </c:pt>
                <c:pt idx="15">
                  <c:v>4 SAN CRISTOBAL</c:v>
                </c:pt>
                <c:pt idx="16">
                  <c:v>19 CIUDAD BOLIVAR</c:v>
                </c:pt>
                <c:pt idx="17">
                  <c:v>12 BARRIOS UNIDOS</c:v>
                </c:pt>
                <c:pt idx="18">
                  <c:v>5 USME</c:v>
                </c:pt>
              </c:strCache>
            </c:strRef>
          </c:cat>
          <c:val>
            <c:numRef>
              <c:f>DinamicaLocalidadTodasMallas!$D$102:$D$121</c:f>
              <c:numCache>
                <c:formatCode>0%</c:formatCode>
                <c:ptCount val="19"/>
                <c:pt idx="0">
                  <c:v>0.58980500000000002</c:v>
                </c:pt>
                <c:pt idx="1">
                  <c:v>0.451434</c:v>
                </c:pt>
                <c:pt idx="2">
                  <c:v>0.38782499999999998</c:v>
                </c:pt>
                <c:pt idx="3">
                  <c:v>0.32045200000000001</c:v>
                </c:pt>
                <c:pt idx="4">
                  <c:v>0.27439799999999998</c:v>
                </c:pt>
                <c:pt idx="5">
                  <c:v>0.26802700000000002</c:v>
                </c:pt>
                <c:pt idx="6">
                  <c:v>0.246175</c:v>
                </c:pt>
                <c:pt idx="7">
                  <c:v>0.22297600000000001</c:v>
                </c:pt>
                <c:pt idx="8">
                  <c:v>0.22284499999999999</c:v>
                </c:pt>
                <c:pt idx="9">
                  <c:v>0.21043999999999999</c:v>
                </c:pt>
                <c:pt idx="10">
                  <c:v>0.2092</c:v>
                </c:pt>
                <c:pt idx="11">
                  <c:v>0.20619499999999999</c:v>
                </c:pt>
                <c:pt idx="12">
                  <c:v>0.18410000000000001</c:v>
                </c:pt>
                <c:pt idx="13">
                  <c:v>0.17189099999999999</c:v>
                </c:pt>
                <c:pt idx="14">
                  <c:v>0.14927599999999999</c:v>
                </c:pt>
                <c:pt idx="15">
                  <c:v>0.143397</c:v>
                </c:pt>
                <c:pt idx="16">
                  <c:v>0.130629</c:v>
                </c:pt>
                <c:pt idx="17">
                  <c:v>0.122269</c:v>
                </c:pt>
                <c:pt idx="18">
                  <c:v>7.356E-2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DinamicaLocalidadTodasMallas!$E$101</c:f>
              <c:strCache>
                <c:ptCount val="1"/>
                <c:pt idx="0">
                  <c:v> 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9.7111739956907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525632431473608E-17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051264862947217E-17"/>
                  <c:y val="0.1114986643949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.1114986643949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0.1114986643949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051264862947217E-17"/>
                  <c:y val="0.1079019332854523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195928842907806E-3"/>
                  <c:y val="0.1114986643949675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0.107901933285452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1195928842907806E-3"/>
                  <c:y val="0.1114986643949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0.10790193328545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1195928842907806E-3"/>
                  <c:y val="0.1007084710664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0.11149866439496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"/>
                  <c:y val="0.1007084710664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"/>
                  <c:y val="0.10430520217593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"/>
                  <c:y val="0.100708471066422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0.1043052021759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9.35150088473920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DinamicaLocalidadTodasMallas!$C$102:$C$121</c:f>
              <c:strCache>
                <c:ptCount val="19"/>
                <c:pt idx="0">
                  <c:v>15 ANTONIO NARIÑO</c:v>
                </c:pt>
                <c:pt idx="1">
                  <c:v>14 LOS MARTIRES</c:v>
                </c:pt>
                <c:pt idx="2">
                  <c:v>10 ENGATIVA</c:v>
                </c:pt>
                <c:pt idx="3">
                  <c:v>9 FONTIBON</c:v>
                </c:pt>
                <c:pt idx="4">
                  <c:v>6 TUNJUELITO</c:v>
                </c:pt>
                <c:pt idx="5">
                  <c:v>17 CANDELARIA</c:v>
                </c:pt>
                <c:pt idx="6">
                  <c:v>3 SANTA FE</c:v>
                </c:pt>
                <c:pt idx="7">
                  <c:v>16 PUENTE ARANDA</c:v>
                </c:pt>
                <c:pt idx="8">
                  <c:v>1 USAQUEN</c:v>
                </c:pt>
                <c:pt idx="9">
                  <c:v>2 CHAPINERO</c:v>
                </c:pt>
                <c:pt idx="10">
                  <c:v>13 TEUSAQUILLO</c:v>
                </c:pt>
                <c:pt idx="11">
                  <c:v>7 BOSA</c:v>
                </c:pt>
                <c:pt idx="12">
                  <c:v>8 KENNEDY</c:v>
                </c:pt>
                <c:pt idx="13">
                  <c:v>11 SUBA</c:v>
                </c:pt>
                <c:pt idx="14">
                  <c:v>18 RAFAEL URIBE URIBE</c:v>
                </c:pt>
                <c:pt idx="15">
                  <c:v>4 SAN CRISTOBAL</c:v>
                </c:pt>
                <c:pt idx="16">
                  <c:v>19 CIUDAD BOLIVAR</c:v>
                </c:pt>
                <c:pt idx="17">
                  <c:v>12 BARRIOS UNIDOS</c:v>
                </c:pt>
                <c:pt idx="18">
                  <c:v>5 USME</c:v>
                </c:pt>
              </c:strCache>
            </c:strRef>
          </c:cat>
          <c:val>
            <c:numRef>
              <c:f>DinamicaLocalidadTodasMallas!$E$102:$E$121</c:f>
              <c:numCache>
                <c:formatCode>0%</c:formatCode>
                <c:ptCount val="19"/>
                <c:pt idx="0">
                  <c:v>0.27263599999999999</c:v>
                </c:pt>
                <c:pt idx="1">
                  <c:v>0.26886700000000002</c:v>
                </c:pt>
                <c:pt idx="2">
                  <c:v>0.38372600000000001</c:v>
                </c:pt>
                <c:pt idx="3">
                  <c:v>0.22919300000000001</c:v>
                </c:pt>
                <c:pt idx="4">
                  <c:v>0.197246</c:v>
                </c:pt>
                <c:pt idx="5">
                  <c:v>0.29183700000000001</c:v>
                </c:pt>
                <c:pt idx="6">
                  <c:v>0.27554000000000001</c:v>
                </c:pt>
                <c:pt idx="7">
                  <c:v>0.36465199999999998</c:v>
                </c:pt>
                <c:pt idx="8">
                  <c:v>0.28365699999999999</c:v>
                </c:pt>
                <c:pt idx="9">
                  <c:v>0.27634999999999998</c:v>
                </c:pt>
                <c:pt idx="10">
                  <c:v>0.294568</c:v>
                </c:pt>
                <c:pt idx="11">
                  <c:v>0.19237599999999999</c:v>
                </c:pt>
                <c:pt idx="12">
                  <c:v>0.25202400000000003</c:v>
                </c:pt>
                <c:pt idx="13">
                  <c:v>0.31213800000000003</c:v>
                </c:pt>
                <c:pt idx="14">
                  <c:v>0.25139499999999998</c:v>
                </c:pt>
                <c:pt idx="15">
                  <c:v>0.176727</c:v>
                </c:pt>
                <c:pt idx="16">
                  <c:v>0.28472999999999998</c:v>
                </c:pt>
                <c:pt idx="17">
                  <c:v>0.25533</c:v>
                </c:pt>
                <c:pt idx="18">
                  <c:v>0.174014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DinamicaLocalidadTodasMallas!$F$101</c:f>
              <c:strCache>
                <c:ptCount val="1"/>
                <c:pt idx="0">
                  <c:v> 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0"/>
                  <c:y val="9.7111739956907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0.10790193328545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195928842907806E-3"/>
                  <c:y val="0.1007084710664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043052021759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9.711173995690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0.1007084710664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2102529725894433E-17"/>
                  <c:y val="0.10430520217593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0.1043052021759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2102529725894433E-17"/>
                  <c:y val="0.10790193328545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2102529725894433E-17"/>
                  <c:y val="0.1114986643949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2102529725894433E-17"/>
                  <c:y val="0.1150953955044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0.10790193328545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1195928842906986E-3"/>
                  <c:y val="0.11869212661399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1.1195928842906986E-3"/>
                  <c:y val="0.12228885772351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1.1195928842907806E-3"/>
                  <c:y val="0.12228885772351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"/>
                  <c:y val="0.12228885772351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1.1195928842907806E-3"/>
                  <c:y val="0.11869212661399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1.1195928842907806E-3"/>
                  <c:y val="0.11149866439496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0.12228885772351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DinamicaLocalidadTodasMallas!$C$102:$C$121</c:f>
              <c:strCache>
                <c:ptCount val="19"/>
                <c:pt idx="0">
                  <c:v>15 ANTONIO NARIÑO</c:v>
                </c:pt>
                <c:pt idx="1">
                  <c:v>14 LOS MARTIRES</c:v>
                </c:pt>
                <c:pt idx="2">
                  <c:v>10 ENGATIVA</c:v>
                </c:pt>
                <c:pt idx="3">
                  <c:v>9 FONTIBON</c:v>
                </c:pt>
                <c:pt idx="4">
                  <c:v>6 TUNJUELITO</c:v>
                </c:pt>
                <c:pt idx="5">
                  <c:v>17 CANDELARIA</c:v>
                </c:pt>
                <c:pt idx="6">
                  <c:v>3 SANTA FE</c:v>
                </c:pt>
                <c:pt idx="7">
                  <c:v>16 PUENTE ARANDA</c:v>
                </c:pt>
                <c:pt idx="8">
                  <c:v>1 USAQUEN</c:v>
                </c:pt>
                <c:pt idx="9">
                  <c:v>2 CHAPINERO</c:v>
                </c:pt>
                <c:pt idx="10">
                  <c:v>13 TEUSAQUILLO</c:v>
                </c:pt>
                <c:pt idx="11">
                  <c:v>7 BOSA</c:v>
                </c:pt>
                <c:pt idx="12">
                  <c:v>8 KENNEDY</c:v>
                </c:pt>
                <c:pt idx="13">
                  <c:v>11 SUBA</c:v>
                </c:pt>
                <c:pt idx="14">
                  <c:v>18 RAFAEL URIBE URIBE</c:v>
                </c:pt>
                <c:pt idx="15">
                  <c:v>4 SAN CRISTOBAL</c:v>
                </c:pt>
                <c:pt idx="16">
                  <c:v>19 CIUDAD BOLIVAR</c:v>
                </c:pt>
                <c:pt idx="17">
                  <c:v>12 BARRIOS UNIDOS</c:v>
                </c:pt>
                <c:pt idx="18">
                  <c:v>5 USME</c:v>
                </c:pt>
              </c:strCache>
            </c:strRef>
          </c:cat>
          <c:val>
            <c:numRef>
              <c:f>DinamicaLocalidadTodasMallas!$F$102:$F$121</c:f>
              <c:numCache>
                <c:formatCode>0%</c:formatCode>
                <c:ptCount val="19"/>
                <c:pt idx="0">
                  <c:v>0.13755899999999999</c:v>
                </c:pt>
                <c:pt idx="1">
                  <c:v>0.279698</c:v>
                </c:pt>
                <c:pt idx="2">
                  <c:v>0.22844900000000001</c:v>
                </c:pt>
                <c:pt idx="3">
                  <c:v>0.45035500000000001</c:v>
                </c:pt>
                <c:pt idx="4">
                  <c:v>0.52835600000000005</c:v>
                </c:pt>
                <c:pt idx="5">
                  <c:v>0.44013600000000003</c:v>
                </c:pt>
                <c:pt idx="6">
                  <c:v>0.47828500000000002</c:v>
                </c:pt>
                <c:pt idx="7">
                  <c:v>0.41237200000000002</c:v>
                </c:pt>
                <c:pt idx="8">
                  <c:v>0.49349799999999999</c:v>
                </c:pt>
                <c:pt idx="9">
                  <c:v>0.51320900000000003</c:v>
                </c:pt>
                <c:pt idx="10">
                  <c:v>0.49623099999999998</c:v>
                </c:pt>
                <c:pt idx="11">
                  <c:v>0.60142899999999999</c:v>
                </c:pt>
                <c:pt idx="12">
                  <c:v>0.56387600000000004</c:v>
                </c:pt>
                <c:pt idx="13">
                  <c:v>0.51597199999999999</c:v>
                </c:pt>
                <c:pt idx="14">
                  <c:v>0.599329</c:v>
                </c:pt>
                <c:pt idx="15">
                  <c:v>0.67987600000000004</c:v>
                </c:pt>
                <c:pt idx="16">
                  <c:v>0.584642</c:v>
                </c:pt>
                <c:pt idx="17">
                  <c:v>0.62240099999999998</c:v>
                </c:pt>
                <c:pt idx="18">
                  <c:v>0.75242600000000004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088552"/>
        <c:axId val="310090904"/>
        <c:axId val="0"/>
      </c:bar3DChart>
      <c:catAx>
        <c:axId val="3100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90904"/>
        <c:crosses val="autoZero"/>
        <c:auto val="1"/>
        <c:lblAlgn val="ctr"/>
        <c:lblOffset val="100"/>
        <c:noMultiLvlLbl val="0"/>
      </c:catAx>
      <c:valAx>
        <c:axId val="31009090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88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Local!$B$47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val>
            <c:numRef>
              <c:f>Local!$B$48</c:f>
              <c:numCache>
                <c:formatCode>0%</c:formatCode>
                <c:ptCount val="1"/>
                <c:pt idx="0">
                  <c:v>0.45143449706187355</c:v>
                </c:pt>
              </c:numCache>
            </c:numRef>
          </c:val>
        </c:ser>
        <c:ser>
          <c:idx val="1"/>
          <c:order val="1"/>
          <c:tx>
            <c:strRef>
              <c:f>Local!$C$47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715"/>
            </a:solidFill>
            <a:ln>
              <a:noFill/>
            </a:ln>
            <a:effectLst/>
            <a:sp3d/>
          </c:spPr>
          <c:invertIfNegative val="0"/>
          <c:val>
            <c:numRef>
              <c:f>Local!$C$48</c:f>
              <c:numCache>
                <c:formatCode>0%</c:formatCode>
                <c:ptCount val="1"/>
                <c:pt idx="0">
                  <c:v>0.26886738103468144</c:v>
                </c:pt>
              </c:numCache>
            </c:numRef>
          </c:val>
        </c:ser>
        <c:ser>
          <c:idx val="2"/>
          <c:order val="2"/>
          <c:tx>
            <c:strRef>
              <c:f>Local!$D$47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val>
            <c:numRef>
              <c:f>Local!$D$48</c:f>
              <c:numCache>
                <c:formatCode>0%</c:formatCode>
                <c:ptCount val="1"/>
                <c:pt idx="0">
                  <c:v>0.27969812190344512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8"/>
        <c:gapDepth val="145"/>
        <c:shape val="box"/>
        <c:axId val="310086984"/>
        <c:axId val="310089336"/>
        <c:axId val="0"/>
      </c:bar3DChart>
      <c:catAx>
        <c:axId val="310086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0089336"/>
        <c:crosses val="autoZero"/>
        <c:auto val="1"/>
        <c:lblAlgn val="ctr"/>
        <c:lblOffset val="100"/>
        <c:noMultiLvlLbl val="0"/>
      </c:catAx>
      <c:valAx>
        <c:axId val="31008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8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dinámica3</c:name>
    <c:fmtId val="19"/>
  </c:pivotSource>
  <c:chart>
    <c:autoTitleDeleted val="0"/>
    <c:pivotFmts>
      <c:pivotFmt>
        <c:idx val="0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rgbClr val="4DD35A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rgbClr val="00B05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1.02108528331681E-17"/>
              <c:y val="0.1030251319321412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5666193936988372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2.0421705666336199E-17"/>
              <c:y val="9.934566293456484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30251319321413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4.0843411332672398E-17"/>
              <c:y val="0.10670460092971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4.0843411332672398E-17"/>
              <c:y val="0.1103840699272942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4.0843411332672398E-17"/>
              <c:y val="0.106704600929717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140635389248707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03840699272942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30251319321413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77430079224472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56%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14063538924870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4063538924870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1.6337364533068959E-16"/>
              <c:y val="0.1177430079224472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14063538924870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77430079224472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774300792244723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43%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10384069927294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067046009297178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34%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5666193936988372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182E-3"/>
              <c:y val="0.110384069927294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4.0843411332672398E-17"/>
              <c:y val="0.10302513193214131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16%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302513193214126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17%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934566293456484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30251319321413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5666193936988442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067046009297178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40635389248706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14063538924870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4063538924870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0302513193214131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30%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3203E-3"/>
              <c:y val="0.114063538924870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067046009297178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0.114063538924870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-1.6337364533068959E-16"/>
              <c:y val="0.1067046009297177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03840699272942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0753E-3"/>
              <c:y val="0.1214224769200236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40635389248707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02108528331681E-17"/>
              <c:y val="0.1030251319321412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7.0429970772162051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2386E-3"/>
              <c:y val="9.5666193936988372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9345662934564774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2386E-3"/>
              <c:y val="9.566619393698830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2796E-3"/>
              <c:y val="0.1030251319321413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302513193214131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14%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934566293456484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9.934566293456484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0.1030251319321412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934566293456484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686822665344797E-17"/>
              <c:y val="9.1986724939411887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3203E-3"/>
              <c:y val="0.1030251319321413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3203E-3"/>
              <c:y val="0.1030251319321411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1986724939411887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39240861612386E-3"/>
              <c:y val="9.1986724939411957E-2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17%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39240861612386E-3"/>
              <c:y val="9.934566293456491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1986724939411887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6337364533068959E-16"/>
              <c:y val="0.110384069927294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08398950131236E-2"/>
          <c:y val="0.10751958882658257"/>
          <c:w val="0.96079160104986872"/>
          <c:h val="0.599575557316421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DinamicaLocalidadTodasMallas!$D$77</c:f>
              <c:strCache>
                <c:ptCount val="1"/>
                <c:pt idx="0">
                  <c:v> Bueno 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-1.02108528331681E-17"/>
                  <c:y val="0.10302513193214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9.5666193936988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421705666336199E-17"/>
                  <c:y val="9.93456629345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0302513193214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843411332672398E-17"/>
                  <c:y val="0.1067046009297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843411332672398E-17"/>
                  <c:y val="0.11038406992729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843411332672398E-17"/>
                  <c:y val="0.1067046009297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1686822665344797E-17"/>
                  <c:y val="0.11406353892487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0.11038406992729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0.10302513193214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0.1177430079224472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8.1686822665344797E-17"/>
                  <c:y val="0.11406353892487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0.1140635389248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1.6337364533068959E-16"/>
                  <c:y val="0.1177430079224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8.1686822665344797E-17"/>
                  <c:y val="0.1140635389248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"/>
                  <c:y val="0.1177430079224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"/>
                  <c:y val="0.1177430079224472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1.1139240861612386E-3"/>
                  <c:y val="0.1103840699272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1.1139240861612386E-3"/>
                  <c:y val="0.106704600929717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DinamicaLocalidadTodasMallas!$C$78:$C$97</c:f>
              <c:strCache>
                <c:ptCount val="19"/>
                <c:pt idx="0">
                  <c:v>19 CIUDAD BOLIVAR</c:v>
                </c:pt>
                <c:pt idx="1">
                  <c:v>11 SUBA</c:v>
                </c:pt>
                <c:pt idx="2">
                  <c:v>18 RAFAEL URIBE URIBE</c:v>
                </c:pt>
                <c:pt idx="3">
                  <c:v>6 TUNJUELITO</c:v>
                </c:pt>
                <c:pt idx="4">
                  <c:v>5 USME</c:v>
                </c:pt>
                <c:pt idx="5">
                  <c:v>7 BOSA</c:v>
                </c:pt>
                <c:pt idx="6">
                  <c:v>8 KENNEDY</c:v>
                </c:pt>
                <c:pt idx="7">
                  <c:v>16 PUENTE ARANDA</c:v>
                </c:pt>
                <c:pt idx="8">
                  <c:v>10 ENGATIVA</c:v>
                </c:pt>
                <c:pt idx="9">
                  <c:v>1 USAQUEN</c:v>
                </c:pt>
                <c:pt idx="10">
                  <c:v>4 SAN CRISTOBAL</c:v>
                </c:pt>
                <c:pt idx="11">
                  <c:v>3 SANTA FE</c:v>
                </c:pt>
                <c:pt idx="12">
                  <c:v>2 CHAPINERO</c:v>
                </c:pt>
                <c:pt idx="13">
                  <c:v>13 TEUSAQUILLO</c:v>
                </c:pt>
                <c:pt idx="14">
                  <c:v>9 FONTIBON</c:v>
                </c:pt>
                <c:pt idx="15">
                  <c:v>17 CANDELARIA</c:v>
                </c:pt>
                <c:pt idx="16">
                  <c:v>14 LOS MARTIRES</c:v>
                </c:pt>
                <c:pt idx="17">
                  <c:v>15 ANTONIO NARIÑO</c:v>
                </c:pt>
                <c:pt idx="18">
                  <c:v>12 BARRIOS UNIDOS</c:v>
                </c:pt>
              </c:strCache>
            </c:strRef>
          </c:cat>
          <c:val>
            <c:numRef>
              <c:f>DinamicaLocalidadTodasMallas!$D$78:$D$97</c:f>
              <c:numCache>
                <c:formatCode>0%</c:formatCode>
                <c:ptCount val="19"/>
                <c:pt idx="0">
                  <c:v>0.723329</c:v>
                </c:pt>
                <c:pt idx="1">
                  <c:v>0.71174000000000004</c:v>
                </c:pt>
                <c:pt idx="2">
                  <c:v>0.70841600000000005</c:v>
                </c:pt>
                <c:pt idx="3">
                  <c:v>0.68313199999999996</c:v>
                </c:pt>
                <c:pt idx="4">
                  <c:v>0.67734099999999997</c:v>
                </c:pt>
                <c:pt idx="5">
                  <c:v>0.67405400000000004</c:v>
                </c:pt>
                <c:pt idx="6">
                  <c:v>0.67189600000000005</c:v>
                </c:pt>
                <c:pt idx="7">
                  <c:v>0.65001799999999998</c:v>
                </c:pt>
                <c:pt idx="8">
                  <c:v>0.61694000000000004</c:v>
                </c:pt>
                <c:pt idx="9">
                  <c:v>0.61188299999999995</c:v>
                </c:pt>
                <c:pt idx="10">
                  <c:v>0.56551499999999999</c:v>
                </c:pt>
                <c:pt idx="11">
                  <c:v>0.56539700000000004</c:v>
                </c:pt>
                <c:pt idx="12">
                  <c:v>0.56347199999999997</c:v>
                </c:pt>
                <c:pt idx="13">
                  <c:v>0.56170299999999995</c:v>
                </c:pt>
                <c:pt idx="14">
                  <c:v>0.54014099999999998</c:v>
                </c:pt>
                <c:pt idx="15">
                  <c:v>0.46651399999999998</c:v>
                </c:pt>
                <c:pt idx="16">
                  <c:v>0.42471999999999999</c:v>
                </c:pt>
                <c:pt idx="17">
                  <c:v>0.34743800000000002</c:v>
                </c:pt>
                <c:pt idx="18">
                  <c:v>0.34532600000000002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DinamicaLocalidadTodasMallas!$E$77</c:f>
              <c:strCache>
                <c:ptCount val="1"/>
                <c:pt idx="0">
                  <c:v> Regular 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-1.02108528331681E-17"/>
                  <c:y val="0.103025131932141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7.042997077216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1139240861612386E-3"/>
                  <c:y val="9.5666193936988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9.9345662934564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139240861612386E-3"/>
                  <c:y val="9.5666193936988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1139240861612796E-3"/>
                  <c:y val="0.10302513193214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0.103025131932141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9.93456629345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1686822665344797E-17"/>
                  <c:y val="9.93456629345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1686822665344797E-17"/>
                  <c:y val="0.103025131932141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9.93456629345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8.1686822665344797E-17"/>
                  <c:y val="9.1986724939411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1.1139240861613203E-3"/>
                  <c:y val="0.10302513193214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1.1139240861613203E-3"/>
                  <c:y val="0.10302513193214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"/>
                  <c:y val="9.1986724939411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1139240861612386E-3"/>
                  <c:y val="9.19867249394119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1.1139240861612386E-3"/>
                  <c:y val="9.9345662934564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9.1986724939411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1.6337364533068959E-16"/>
                  <c:y val="0.1103840699272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DinamicaLocalidadTodasMallas!$C$78:$C$97</c:f>
              <c:strCache>
                <c:ptCount val="19"/>
                <c:pt idx="0">
                  <c:v>19 CIUDAD BOLIVAR</c:v>
                </c:pt>
                <c:pt idx="1">
                  <c:v>11 SUBA</c:v>
                </c:pt>
                <c:pt idx="2">
                  <c:v>18 RAFAEL URIBE URIBE</c:v>
                </c:pt>
                <c:pt idx="3">
                  <c:v>6 TUNJUELITO</c:v>
                </c:pt>
                <c:pt idx="4">
                  <c:v>5 USME</c:v>
                </c:pt>
                <c:pt idx="5">
                  <c:v>7 BOSA</c:v>
                </c:pt>
                <c:pt idx="6">
                  <c:v>8 KENNEDY</c:v>
                </c:pt>
                <c:pt idx="7">
                  <c:v>16 PUENTE ARANDA</c:v>
                </c:pt>
                <c:pt idx="8">
                  <c:v>10 ENGATIVA</c:v>
                </c:pt>
                <c:pt idx="9">
                  <c:v>1 USAQUEN</c:v>
                </c:pt>
                <c:pt idx="10">
                  <c:v>4 SAN CRISTOBAL</c:v>
                </c:pt>
                <c:pt idx="11">
                  <c:v>3 SANTA FE</c:v>
                </c:pt>
                <c:pt idx="12">
                  <c:v>2 CHAPINERO</c:v>
                </c:pt>
                <c:pt idx="13">
                  <c:v>13 TEUSAQUILLO</c:v>
                </c:pt>
                <c:pt idx="14">
                  <c:v>9 FONTIBON</c:v>
                </c:pt>
                <c:pt idx="15">
                  <c:v>17 CANDELARIA</c:v>
                </c:pt>
                <c:pt idx="16">
                  <c:v>14 LOS MARTIRES</c:v>
                </c:pt>
                <c:pt idx="17">
                  <c:v>15 ANTONIO NARIÑO</c:v>
                </c:pt>
                <c:pt idx="18">
                  <c:v>12 BARRIOS UNIDOS</c:v>
                </c:pt>
              </c:strCache>
            </c:strRef>
          </c:cat>
          <c:val>
            <c:numRef>
              <c:f>DinamicaLocalidadTodasMallas!$E$78:$E$97</c:f>
              <c:numCache>
                <c:formatCode>0%</c:formatCode>
                <c:ptCount val="19"/>
                <c:pt idx="0">
                  <c:v>0.14746300000000001</c:v>
                </c:pt>
                <c:pt idx="1">
                  <c:v>6.9202E-2</c:v>
                </c:pt>
                <c:pt idx="2">
                  <c:v>0.12654699999999999</c:v>
                </c:pt>
                <c:pt idx="3">
                  <c:v>0.15187100000000001</c:v>
                </c:pt>
                <c:pt idx="4">
                  <c:v>0.163801</c:v>
                </c:pt>
                <c:pt idx="5">
                  <c:v>0.12808800000000001</c:v>
                </c:pt>
                <c:pt idx="6">
                  <c:v>0.13458800000000001</c:v>
                </c:pt>
                <c:pt idx="7">
                  <c:v>0.166744</c:v>
                </c:pt>
                <c:pt idx="8">
                  <c:v>0.118427</c:v>
                </c:pt>
                <c:pt idx="9">
                  <c:v>0.13583700000000001</c:v>
                </c:pt>
                <c:pt idx="10">
                  <c:v>0.115852</c:v>
                </c:pt>
                <c:pt idx="11">
                  <c:v>0.129139</c:v>
                </c:pt>
                <c:pt idx="12">
                  <c:v>0.14729999999999999</c:v>
                </c:pt>
                <c:pt idx="13">
                  <c:v>0.16191900000000001</c:v>
                </c:pt>
                <c:pt idx="14">
                  <c:v>0.118145</c:v>
                </c:pt>
                <c:pt idx="15">
                  <c:v>0.17601600000000001</c:v>
                </c:pt>
                <c:pt idx="16">
                  <c:v>0.21309700000000001</c:v>
                </c:pt>
                <c:pt idx="17">
                  <c:v>0.21374699999999999</c:v>
                </c:pt>
                <c:pt idx="18">
                  <c:v>0.23809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DinamicaLocalidadTodasMallas!$F$77</c:f>
              <c:strCache>
                <c:ptCount val="1"/>
                <c:pt idx="0">
                  <c:v> Malo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0"/>
                  <c:y val="9.5666193936988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9240861612182E-3"/>
                  <c:y val="0.1103840699272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843411332672398E-17"/>
                  <c:y val="0.103025131932141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030251319321412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9.93456629345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0.10302513193214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9.5666193936988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139240861612386E-3"/>
                  <c:y val="0.1067046009297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0.11406353892487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1139240861612386E-3"/>
                  <c:y val="0.11406353892487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0.1140635389248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1139240861612386E-3"/>
                  <c:y val="0.103025131932141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1139240861613203E-3"/>
                  <c:y val="0.1140635389248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8.1686822665344797E-17"/>
                  <c:y val="0.1067046009297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1.1139240861612386E-3"/>
                  <c:y val="0.1140635389248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1.6337364533068959E-16"/>
                  <c:y val="0.10670460092971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"/>
                  <c:y val="0.11038406992729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1.1139240861610753E-3"/>
                  <c:y val="0.12142247692002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0.1140635389248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DinamicaLocalidadTodasMallas!$C$78:$C$97</c:f>
              <c:strCache>
                <c:ptCount val="19"/>
                <c:pt idx="0">
                  <c:v>19 CIUDAD BOLIVAR</c:v>
                </c:pt>
                <c:pt idx="1">
                  <c:v>11 SUBA</c:v>
                </c:pt>
                <c:pt idx="2">
                  <c:v>18 RAFAEL URIBE URIBE</c:v>
                </c:pt>
                <c:pt idx="3">
                  <c:v>6 TUNJUELITO</c:v>
                </c:pt>
                <c:pt idx="4">
                  <c:v>5 USME</c:v>
                </c:pt>
                <c:pt idx="5">
                  <c:v>7 BOSA</c:v>
                </c:pt>
                <c:pt idx="6">
                  <c:v>8 KENNEDY</c:v>
                </c:pt>
                <c:pt idx="7">
                  <c:v>16 PUENTE ARANDA</c:v>
                </c:pt>
                <c:pt idx="8">
                  <c:v>10 ENGATIVA</c:v>
                </c:pt>
                <c:pt idx="9">
                  <c:v>1 USAQUEN</c:v>
                </c:pt>
                <c:pt idx="10">
                  <c:v>4 SAN CRISTOBAL</c:v>
                </c:pt>
                <c:pt idx="11">
                  <c:v>3 SANTA FE</c:v>
                </c:pt>
                <c:pt idx="12">
                  <c:v>2 CHAPINERO</c:v>
                </c:pt>
                <c:pt idx="13">
                  <c:v>13 TEUSAQUILLO</c:v>
                </c:pt>
                <c:pt idx="14">
                  <c:v>9 FONTIBON</c:v>
                </c:pt>
                <c:pt idx="15">
                  <c:v>17 CANDELARIA</c:v>
                </c:pt>
                <c:pt idx="16">
                  <c:v>14 LOS MARTIRES</c:v>
                </c:pt>
                <c:pt idx="17">
                  <c:v>15 ANTONIO NARIÑO</c:v>
                </c:pt>
                <c:pt idx="18">
                  <c:v>12 BARRIOS UNIDOS</c:v>
                </c:pt>
              </c:strCache>
            </c:strRef>
          </c:cat>
          <c:val>
            <c:numRef>
              <c:f>DinamicaLocalidadTodasMallas!$F$78:$F$97</c:f>
              <c:numCache>
                <c:formatCode>0%</c:formatCode>
                <c:ptCount val="19"/>
                <c:pt idx="0">
                  <c:v>0.12920799999999999</c:v>
                </c:pt>
                <c:pt idx="1">
                  <c:v>0.219058</c:v>
                </c:pt>
                <c:pt idx="2">
                  <c:v>0.16503699999999999</c:v>
                </c:pt>
                <c:pt idx="3">
                  <c:v>0.164997</c:v>
                </c:pt>
                <c:pt idx="4">
                  <c:v>0.158858</c:v>
                </c:pt>
                <c:pt idx="5">
                  <c:v>0.19785700000000001</c:v>
                </c:pt>
                <c:pt idx="6">
                  <c:v>0.19351599999999999</c:v>
                </c:pt>
                <c:pt idx="7">
                  <c:v>0.18323800000000001</c:v>
                </c:pt>
                <c:pt idx="8">
                  <c:v>0.26463300000000001</c:v>
                </c:pt>
                <c:pt idx="9">
                  <c:v>0.25228</c:v>
                </c:pt>
                <c:pt idx="10">
                  <c:v>0.318633</c:v>
                </c:pt>
                <c:pt idx="11">
                  <c:v>0.30546400000000001</c:v>
                </c:pt>
                <c:pt idx="12">
                  <c:v>0.28922799999999999</c:v>
                </c:pt>
                <c:pt idx="13">
                  <c:v>0.27637800000000001</c:v>
                </c:pt>
                <c:pt idx="14">
                  <c:v>0.34171400000000002</c:v>
                </c:pt>
                <c:pt idx="15">
                  <c:v>0.35747000000000001</c:v>
                </c:pt>
                <c:pt idx="16">
                  <c:v>0.36218299999999998</c:v>
                </c:pt>
                <c:pt idx="17">
                  <c:v>0.43881500000000001</c:v>
                </c:pt>
                <c:pt idx="18">
                  <c:v>0.41658299999999998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090120"/>
        <c:axId val="310086592"/>
        <c:axId val="0"/>
      </c:bar3DChart>
      <c:catAx>
        <c:axId val="31009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86592"/>
        <c:crosses val="autoZero"/>
        <c:auto val="1"/>
        <c:lblAlgn val="ctr"/>
        <c:lblOffset val="100"/>
        <c:noMultiLvlLbl val="0"/>
      </c:catAx>
      <c:valAx>
        <c:axId val="310086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O"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90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Intermedia!$B$44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val>
            <c:numRef>
              <c:f>Intermedia!$B$45</c:f>
              <c:numCache>
                <c:formatCode>0%</c:formatCode>
                <c:ptCount val="1"/>
                <c:pt idx="0">
                  <c:v>0.56551495750082792</c:v>
                </c:pt>
              </c:numCache>
            </c:numRef>
          </c:val>
        </c:ser>
        <c:ser>
          <c:idx val="1"/>
          <c:order val="1"/>
          <c:tx>
            <c:strRef>
              <c:f>Intermedia!$C$44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715"/>
            </a:solidFill>
            <a:ln>
              <a:noFill/>
            </a:ln>
            <a:effectLst/>
            <a:sp3d/>
          </c:spPr>
          <c:invertIfNegative val="0"/>
          <c:val>
            <c:numRef>
              <c:f>Intermedia!$C$45</c:f>
              <c:numCache>
                <c:formatCode>0%</c:formatCode>
                <c:ptCount val="1"/>
                <c:pt idx="0">
                  <c:v>0.11585163925378078</c:v>
                </c:pt>
              </c:numCache>
            </c:numRef>
          </c:val>
        </c:ser>
        <c:ser>
          <c:idx val="2"/>
          <c:order val="2"/>
          <c:tx>
            <c:strRef>
              <c:f>Intermedia!$D$44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val>
            <c:numRef>
              <c:f>Intermedia!$D$45</c:f>
              <c:numCache>
                <c:formatCode>0%</c:formatCode>
                <c:ptCount val="1"/>
                <c:pt idx="0">
                  <c:v>0.31863340324539136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8"/>
        <c:gapDepth val="145"/>
        <c:shape val="box"/>
        <c:axId val="310088944"/>
        <c:axId val="310084240"/>
        <c:axId val="0"/>
      </c:bar3DChart>
      <c:catAx>
        <c:axId val="310088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0084240"/>
        <c:crosses val="autoZero"/>
        <c:auto val="1"/>
        <c:lblAlgn val="ctr"/>
        <c:lblOffset val="100"/>
        <c:noMultiLvlLbl val="0"/>
      </c:catAx>
      <c:valAx>
        <c:axId val="31008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8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[Visor Malla Vial Corte 30 de Junio de 2015.xlsx]DinamicaLocalidadTodasMallas!Tabla dinámica2</c:name>
    <c:fmtId val="6"/>
  </c:pivotSource>
  <c:chart>
    <c:autoTitleDeleted val="0"/>
    <c:pivotFmts>
      <c:pivotFmt>
        <c:idx val="0"/>
        <c:spPr>
          <a:solidFill>
            <a:srgbClr val="92D05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rgbClr val="92D05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rgbClr val="00B05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C00000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0245555745775634E-17"/>
              <c:y val="0.1096458459100638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386299382968168"/>
            </c:manualLayout>
          </c:layout>
          <c:tx>
            <c:rich>
              <a:bodyPr rot="-5400000" spcFirstLastPara="1" vertOverflow="ellipsis" wrap="square" lIns="38100" tIns="19050" rIns="38100" bIns="19050" anchor="b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 b="0"/>
                  <a:t>88%</a:t>
                </a: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180801417492995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29728966891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307315855081530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349487334277708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206E-3"/>
              <c:y val="0.1349487334277708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307315855081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964445966205076E-17"/>
              <c:y val="0.1307315855081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-8.1964445966205076E-17"/>
              <c:y val="0.1265144375885351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2229728966891729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307315855081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222972896689174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2229728966891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2229728966891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265144375885351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307315855081529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2229728966891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0976E-3"/>
              <c:y val="0.12229728966891736"/>
            </c:manualLayout>
          </c:layout>
          <c:tx>
            <c:rich>
              <a:bodyPr rot="-5400000" spcFirstLastPara="1" vertOverflow="ellipsis" wrap="square" lIns="38100" tIns="19050" rIns="38100" bIns="19050" anchor="b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 b="0"/>
                  <a:t>48%</a:t>
                </a:r>
                <a:endParaRPr lang="en-US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b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531297065377843E-3"/>
              <c:y val="0"/>
            </c:manualLayout>
          </c:layout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C00000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5%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C00000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41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C00000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6.7062594130755685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C00000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4819E-3"/>
              <c:y val="8.8560106311974487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7.590866255312112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4819E-3"/>
              <c:y val="8.856010631197464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5231E-3"/>
              <c:y val="9.699440215121031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0542869799044585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0542869799044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4412E-3"/>
              <c:y val="0.1096458459100638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5231E-3"/>
              <c:y val="9.699440215121031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5231E-3"/>
              <c:y val="0.10542869799044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1.117671420106833E-3"/>
              <c:y val="8.4933844311110993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3592E-3"/>
              <c:y val="0.11386299382968168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5231E-3"/>
              <c:y val="0.1138629938296815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531297065376203E-3"/>
              <c:y val="0.1096458459100638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3.3531297065377843E-3"/>
              <c:y val="0.1012115500708281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54286979904459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C00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96458459100638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3.1453087792600093E-3"/>
              <c:y val="-3.1184249957979223E-7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5231E-3"/>
              <c:y val="4.2171479196178403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2.2354198043585231E-3"/>
              <c:y val="-8.4342958392356806E-3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2"/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542869799044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121155007082801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1177099021792616E-3"/>
              <c:y val="8.012581047273896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542869799044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964445966205076E-17"/>
              <c:y val="0.1012115500708281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96458459100638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96458459100638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964445966205076E-17"/>
              <c:y val="0.10542869799044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964445966205076E-17"/>
              <c:y val="0.12229728966891736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8.1964445966205076E-17"/>
              <c:y val="9.699440215121031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s-CO" sz="900" b="0" i="0" u="none" strike="noStrike" kern="1200" baseline="0">
                  <a:solidFill>
                    <a:schemeClr val="tx2">
                      <a:lumMod val="75000"/>
                    </a:scheme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9.277725423159248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s-CO" sz="900" b="0" i="0" u="none" strike="noStrike" kern="1200" baseline="0">
                  <a:solidFill>
                    <a:srgbClr val="44546A">
                      <a:lumMod val="75000"/>
                    </a:srgb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-1.6392889193241015E-16"/>
              <c:y val="0.1180801417492995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s-CO" sz="900" b="0" i="0" u="none" strike="noStrike" kern="1200" baseline="0">
                  <a:solidFill>
                    <a:srgbClr val="44546A">
                      <a:lumMod val="75000"/>
                    </a:srgb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0.109645845910064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n-US" sz="900" b="0" i="0" u="none" strike="noStrike" kern="1200" baseline="0">
                  <a:solidFill>
                    <a:srgbClr val="44546A">
                      <a:lumMod val="75000"/>
                    </a:srgb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0"/>
              <c:y val="0.10121155007082816"/>
            </c:manualLayout>
          </c:layout>
          <c:tx>
            <c:rich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s-CO" sz="900" b="0" i="0" u="none" strike="noStrike" kern="1200" baseline="0">
                    <a:solidFill>
                      <a:srgbClr val="44546A">
                        <a:lumMod val="75000"/>
                      </a:srgbClr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r>
                  <a:rPr lang="en-US"/>
                  <a:t>13%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s-CO" sz="900" b="0" i="0" u="none" strike="noStrike" kern="1200" baseline="0">
                  <a:solidFill>
                    <a:srgbClr val="44546A">
                      <a:lumMod val="75000"/>
                    </a:srgb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rgbClr val="FFC000"/>
          </a:solidFill>
          <a:ln>
            <a:noFill/>
          </a:ln>
          <a:effectLst/>
          <a:sp3d/>
        </c:spPr>
        <c:dLbl>
          <c:idx val="0"/>
          <c:layout>
            <c:manualLayout>
              <c:x val="1.1177099021792616E-3"/>
              <c:y val="9.2777254231592485E-2"/>
            </c:manualLayout>
          </c:layout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 rtl="0">
                <a:defRPr lang="es-CO" sz="900" b="0" i="0" u="none" strike="noStrike" kern="1200" baseline="0">
                  <a:solidFill>
                    <a:srgbClr val="44546A">
                      <a:lumMod val="75000"/>
                    </a:srgbClr>
                  </a:solidFill>
                  <a:latin typeface="Maiandra GD" panose="020E0502030308020204" pitchFamily="34" charset="0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11404615218652E-2"/>
          <c:y val="0.10256994980547099"/>
          <c:w val="0.96049531591926329"/>
          <c:h val="0.624753374019795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DinamicaLocalidadTodasMallas!$D$54</c:f>
              <c:strCache>
                <c:ptCount val="1"/>
                <c:pt idx="0">
                  <c:v> Bueno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1.0245555745775634E-17"/>
                  <c:y val="0.1096458459100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0.11386299382968168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88%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0.1180801417492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2229728966891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.13073158550815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0.13494873342777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177099021792206E-3"/>
                  <c:y val="0.13494873342777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0.130731585508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1964445966205076E-17"/>
                  <c:y val="0.130731585508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1964445966205076E-17"/>
                  <c:y val="0.12651443758853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1177099021792616E-3"/>
                  <c:y val="0.12229728966891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1177099021792616E-3"/>
                  <c:y val="0.130731585508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1177099021792616E-3"/>
                  <c:y val="0.12229728966891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1.1177099021792616E-3"/>
                  <c:y val="0.12229728966891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1.1177099021792616E-3"/>
                  <c:y val="0.12229728966891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1.1177099021792616E-3"/>
                  <c:y val="0.12651443758853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1.1177099021792616E-3"/>
                  <c:y val="0.13073158550815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0.12229728966891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1.1177099021790976E-3"/>
                  <c:y val="0.12229728966891736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48%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b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DinamicaLocalidadTodasMallas!$C$55:$C$74</c:f>
              <c:strCache>
                <c:ptCount val="19"/>
                <c:pt idx="0">
                  <c:v>1 USAQUEN</c:v>
                </c:pt>
                <c:pt idx="1">
                  <c:v>6 TUNJUELITO</c:v>
                </c:pt>
                <c:pt idx="2">
                  <c:v>2 CHAPINERO</c:v>
                </c:pt>
                <c:pt idx="3">
                  <c:v>3 SANTA FE</c:v>
                </c:pt>
                <c:pt idx="4">
                  <c:v>12 BARRIOS UNIDOS</c:v>
                </c:pt>
                <c:pt idx="5">
                  <c:v>13 TEUSAQUILLO</c:v>
                </c:pt>
                <c:pt idx="6">
                  <c:v>11 SUBA</c:v>
                </c:pt>
                <c:pt idx="7">
                  <c:v>15 ANTONIO NARIÑO</c:v>
                </c:pt>
                <c:pt idx="8">
                  <c:v>16 PUENTE ARANDA</c:v>
                </c:pt>
                <c:pt idx="9">
                  <c:v>9 FONTIBON</c:v>
                </c:pt>
                <c:pt idx="10">
                  <c:v>10 ENGATIVA</c:v>
                </c:pt>
                <c:pt idx="11">
                  <c:v>8 KENNEDY</c:v>
                </c:pt>
                <c:pt idx="12">
                  <c:v>17 CANDELARIA</c:v>
                </c:pt>
                <c:pt idx="13">
                  <c:v>19 CIUDAD BOLIVAR</c:v>
                </c:pt>
                <c:pt idx="14">
                  <c:v>4 SAN CRISTOBAL</c:v>
                </c:pt>
                <c:pt idx="15">
                  <c:v>14 LOS MARTIRES</c:v>
                </c:pt>
                <c:pt idx="16">
                  <c:v>18 RAFAEL URIBE URIBE</c:v>
                </c:pt>
                <c:pt idx="17">
                  <c:v>5 USME</c:v>
                </c:pt>
                <c:pt idx="18">
                  <c:v>7 BOSA</c:v>
                </c:pt>
              </c:strCache>
            </c:strRef>
          </c:cat>
          <c:val>
            <c:numRef>
              <c:f>DinamicaLocalidadTodasMallas!$D$55:$D$74</c:f>
              <c:numCache>
                <c:formatCode>0%</c:formatCode>
                <c:ptCount val="19"/>
                <c:pt idx="0">
                  <c:v>0.899146</c:v>
                </c:pt>
                <c:pt idx="1">
                  <c:v>0.88609400000000005</c:v>
                </c:pt>
                <c:pt idx="2">
                  <c:v>0.82872000000000001</c:v>
                </c:pt>
                <c:pt idx="3">
                  <c:v>0.82432799999999995</c:v>
                </c:pt>
                <c:pt idx="4">
                  <c:v>0.79370499999999999</c:v>
                </c:pt>
                <c:pt idx="5">
                  <c:v>0.77304799999999996</c:v>
                </c:pt>
                <c:pt idx="6">
                  <c:v>0.75212299999999999</c:v>
                </c:pt>
                <c:pt idx="7">
                  <c:v>0.736564</c:v>
                </c:pt>
                <c:pt idx="8">
                  <c:v>0.73159300000000005</c:v>
                </c:pt>
                <c:pt idx="9">
                  <c:v>0.73095699999999997</c:v>
                </c:pt>
                <c:pt idx="10">
                  <c:v>0.72794599999999998</c:v>
                </c:pt>
                <c:pt idx="11">
                  <c:v>0.72397199999999995</c:v>
                </c:pt>
                <c:pt idx="12">
                  <c:v>0.69838599999999995</c:v>
                </c:pt>
                <c:pt idx="13">
                  <c:v>0.65790599999999999</c:v>
                </c:pt>
                <c:pt idx="14">
                  <c:v>0.65249999999999997</c:v>
                </c:pt>
                <c:pt idx="15">
                  <c:v>0.63943000000000005</c:v>
                </c:pt>
                <c:pt idx="16">
                  <c:v>0.63261500000000004</c:v>
                </c:pt>
                <c:pt idx="17">
                  <c:v>0.48300700000000002</c:v>
                </c:pt>
                <c:pt idx="18">
                  <c:v>0.47454400000000002</c:v>
                </c:pt>
              </c:numCache>
            </c:numRef>
          </c:val>
        </c:ser>
        <c:ser>
          <c:idx val="1"/>
          <c:order val="1"/>
          <c:tx>
            <c:strRef>
              <c:f>DinamicaLocalidadTodasMallas!$E$54</c:f>
              <c:strCache>
                <c:ptCount val="1"/>
                <c:pt idx="0">
                  <c:v> 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3.1453087792600093E-3"/>
                  <c:y val="-3.118424995797922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77099021792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2354198043585231E-3"/>
                  <c:y val="4.2171479196178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2354198043585231E-3"/>
                  <c:y val="-8.4342958392356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.1054286979904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0.101211550070828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1177099021792616E-3"/>
                  <c:y val="8.01258104727389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0.1054286979904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1964445966205076E-17"/>
                  <c:y val="0.101211550070828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0.109645845910063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0.109645845910063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8.1964445966205076E-17"/>
                  <c:y val="0.1054286979904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8.1964445966205076E-17"/>
                  <c:y val="0.1222972896689173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8.1964445966205076E-17"/>
                  <c:y val="9.6994402151210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s-CO" sz="9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"/>
                  <c:y val="9.27772542315924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s-CO" sz="900" b="0" i="0" u="none" strike="noStrike" kern="1200" baseline="0">
                      <a:solidFill>
                        <a:srgbClr val="44546A">
                          <a:lumMod val="75000"/>
                        </a:srgb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1.6392889193241015E-16"/>
                  <c:y val="0.1180801417492995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s-CO" sz="900" b="0" i="0" u="none" strike="noStrike" kern="1200" baseline="0">
                      <a:solidFill>
                        <a:srgbClr val="44546A">
                          <a:lumMod val="75000"/>
                        </a:srgb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1.1177099021792616E-3"/>
                  <c:y val="0.10964584591006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44546A">
                          <a:lumMod val="75000"/>
                        </a:srgb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0.10121155007082816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lang="es-CO" sz="900" b="0" i="0" u="none" strike="noStrike" kern="1200" baseline="0">
                        <a:solidFill>
                          <a:srgbClr val="44546A">
                            <a:lumMod val="75000"/>
                          </a:srgbClr>
                        </a:solidFill>
                        <a:latin typeface="Maiandra GD" panose="020E0502030308020204" pitchFamily="34" charset="0"/>
                        <a:ea typeface="+mn-ea"/>
                        <a:cs typeface="+mn-cs"/>
                      </a:defRPr>
                    </a:pPr>
                    <a:r>
                      <a:rPr lang="en-US"/>
                      <a:t>13%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s-CO" sz="900" b="0" i="0" u="none" strike="noStrike" kern="1200" baseline="0">
                      <a:solidFill>
                        <a:srgbClr val="44546A">
                          <a:lumMod val="75000"/>
                        </a:srgb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1.1177099021792616E-3"/>
                  <c:y val="9.27772542315924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s-CO" sz="900" b="0" i="0" u="none" strike="noStrike" kern="1200" baseline="0">
                      <a:solidFill>
                        <a:srgbClr val="44546A">
                          <a:lumMod val="75000"/>
                        </a:srgbClr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DinamicaLocalidadTodasMallas!$C$55:$C$74</c:f>
              <c:strCache>
                <c:ptCount val="19"/>
                <c:pt idx="0">
                  <c:v>1 USAQUEN</c:v>
                </c:pt>
                <c:pt idx="1">
                  <c:v>6 TUNJUELITO</c:v>
                </c:pt>
                <c:pt idx="2">
                  <c:v>2 CHAPINERO</c:v>
                </c:pt>
                <c:pt idx="3">
                  <c:v>3 SANTA FE</c:v>
                </c:pt>
                <c:pt idx="4">
                  <c:v>12 BARRIOS UNIDOS</c:v>
                </c:pt>
                <c:pt idx="5">
                  <c:v>13 TEUSAQUILLO</c:v>
                </c:pt>
                <c:pt idx="6">
                  <c:v>11 SUBA</c:v>
                </c:pt>
                <c:pt idx="7">
                  <c:v>15 ANTONIO NARIÑO</c:v>
                </c:pt>
                <c:pt idx="8">
                  <c:v>16 PUENTE ARANDA</c:v>
                </c:pt>
                <c:pt idx="9">
                  <c:v>9 FONTIBON</c:v>
                </c:pt>
                <c:pt idx="10">
                  <c:v>10 ENGATIVA</c:v>
                </c:pt>
                <c:pt idx="11">
                  <c:v>8 KENNEDY</c:v>
                </c:pt>
                <c:pt idx="12">
                  <c:v>17 CANDELARIA</c:v>
                </c:pt>
                <c:pt idx="13">
                  <c:v>19 CIUDAD BOLIVAR</c:v>
                </c:pt>
                <c:pt idx="14">
                  <c:v>4 SAN CRISTOBAL</c:v>
                </c:pt>
                <c:pt idx="15">
                  <c:v>14 LOS MARTIRES</c:v>
                </c:pt>
                <c:pt idx="16">
                  <c:v>18 RAFAEL URIBE URIBE</c:v>
                </c:pt>
                <c:pt idx="17">
                  <c:v>5 USME</c:v>
                </c:pt>
                <c:pt idx="18">
                  <c:v>7 BOSA</c:v>
                </c:pt>
              </c:strCache>
            </c:strRef>
          </c:cat>
          <c:val>
            <c:numRef>
              <c:f>DinamicaLocalidadTodasMallas!$E$55:$E$74</c:f>
              <c:numCache>
                <c:formatCode>0%</c:formatCode>
                <c:ptCount val="19"/>
                <c:pt idx="0">
                  <c:v>4.5464999999999998E-2</c:v>
                </c:pt>
                <c:pt idx="1">
                  <c:v>5.6304E-2</c:v>
                </c:pt>
                <c:pt idx="2">
                  <c:v>0.110222</c:v>
                </c:pt>
                <c:pt idx="3">
                  <c:v>6.6793000000000005E-2</c:v>
                </c:pt>
                <c:pt idx="4">
                  <c:v>0.13043099999999999</c:v>
                </c:pt>
                <c:pt idx="5">
                  <c:v>0.12836400000000001</c:v>
                </c:pt>
                <c:pt idx="6">
                  <c:v>9.2097999999999999E-2</c:v>
                </c:pt>
                <c:pt idx="7">
                  <c:v>0.118571</c:v>
                </c:pt>
                <c:pt idx="8">
                  <c:v>0.122209</c:v>
                </c:pt>
                <c:pt idx="9">
                  <c:v>0.12817700000000001</c:v>
                </c:pt>
                <c:pt idx="10">
                  <c:v>0.13844999999999999</c:v>
                </c:pt>
                <c:pt idx="11">
                  <c:v>0.117937</c:v>
                </c:pt>
                <c:pt idx="12">
                  <c:v>0.20135900000000001</c:v>
                </c:pt>
                <c:pt idx="13">
                  <c:v>0.107598</c:v>
                </c:pt>
                <c:pt idx="14">
                  <c:v>0.111875</c:v>
                </c:pt>
                <c:pt idx="15">
                  <c:v>0.202685</c:v>
                </c:pt>
                <c:pt idx="16">
                  <c:v>0.209645</c:v>
                </c:pt>
                <c:pt idx="17">
                  <c:v>0.12360500000000001</c:v>
                </c:pt>
                <c:pt idx="18">
                  <c:v>0.11216</c:v>
                </c:pt>
              </c:numCache>
            </c:numRef>
          </c:val>
        </c:ser>
        <c:ser>
          <c:idx val="2"/>
          <c:order val="2"/>
          <c:tx>
            <c:strRef>
              <c:f>DinamicaLocalidadTodasMallas!$F$54</c:f>
              <c:strCache>
                <c:ptCount val="1"/>
                <c:pt idx="0">
                  <c:v> 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Lbls>
            <c:dLbl>
              <c:idx val="0"/>
              <c:layout>
                <c:manualLayout>
                  <c:x val="3.353129706537784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77099021792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0625941307556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2354198043584819E-3"/>
                  <c:y val="8.85601063119744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7.5908662553121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2354198043584819E-3"/>
                  <c:y val="8.8560106311974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2354198043585231E-3"/>
                  <c:y val="9.6994402151210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177099021792616E-3"/>
                  <c:y val="0.1054286979904458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1177099021792616E-3"/>
                  <c:y val="0.1054286979904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2354198043584412E-3"/>
                  <c:y val="0.109645845910063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2.2354198043585231E-3"/>
                  <c:y val="9.6994402151210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2.2354198043585231E-3"/>
                  <c:y val="0.1054286979904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1.117671420106833E-3"/>
                  <c:y val="8.49338443111109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2.2354198043583592E-3"/>
                  <c:y val="0.1138629938296816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2.2354198043585231E-3"/>
                  <c:y val="0.113862993829681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3.3531297065376203E-3"/>
                  <c:y val="0.109645845910063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3.3531297065377843E-3"/>
                  <c:y val="0.101211550070828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"/>
                  <c:y val="0.109645845910063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0.1054286979904459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Maiandra GD" panose="020E0502030308020204" pitchFamily="34" charset="0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C00000"/>
                    </a:solidFill>
                    <a:latin typeface="Maiandra GD" panose="020E050203030802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DinamicaLocalidadTodasMallas!$C$55:$C$74</c:f>
              <c:strCache>
                <c:ptCount val="19"/>
                <c:pt idx="0">
                  <c:v>1 USAQUEN</c:v>
                </c:pt>
                <c:pt idx="1">
                  <c:v>6 TUNJUELITO</c:v>
                </c:pt>
                <c:pt idx="2">
                  <c:v>2 CHAPINERO</c:v>
                </c:pt>
                <c:pt idx="3">
                  <c:v>3 SANTA FE</c:v>
                </c:pt>
                <c:pt idx="4">
                  <c:v>12 BARRIOS UNIDOS</c:v>
                </c:pt>
                <c:pt idx="5">
                  <c:v>13 TEUSAQUILLO</c:v>
                </c:pt>
                <c:pt idx="6">
                  <c:v>11 SUBA</c:v>
                </c:pt>
                <c:pt idx="7">
                  <c:v>15 ANTONIO NARIÑO</c:v>
                </c:pt>
                <c:pt idx="8">
                  <c:v>16 PUENTE ARANDA</c:v>
                </c:pt>
                <c:pt idx="9">
                  <c:v>9 FONTIBON</c:v>
                </c:pt>
                <c:pt idx="10">
                  <c:v>10 ENGATIVA</c:v>
                </c:pt>
                <c:pt idx="11">
                  <c:v>8 KENNEDY</c:v>
                </c:pt>
                <c:pt idx="12">
                  <c:v>17 CANDELARIA</c:v>
                </c:pt>
                <c:pt idx="13">
                  <c:v>19 CIUDAD BOLIVAR</c:v>
                </c:pt>
                <c:pt idx="14">
                  <c:v>4 SAN CRISTOBAL</c:v>
                </c:pt>
                <c:pt idx="15">
                  <c:v>14 LOS MARTIRES</c:v>
                </c:pt>
                <c:pt idx="16">
                  <c:v>18 RAFAEL URIBE URIBE</c:v>
                </c:pt>
                <c:pt idx="17">
                  <c:v>5 USME</c:v>
                </c:pt>
                <c:pt idx="18">
                  <c:v>7 BOSA</c:v>
                </c:pt>
              </c:strCache>
            </c:strRef>
          </c:cat>
          <c:val>
            <c:numRef>
              <c:f>DinamicaLocalidadTodasMallas!$F$55:$F$74</c:f>
              <c:numCache>
                <c:formatCode>0%</c:formatCode>
                <c:ptCount val="19"/>
                <c:pt idx="0">
                  <c:v>5.5389000000000001E-2</c:v>
                </c:pt>
                <c:pt idx="1">
                  <c:v>5.7602E-2</c:v>
                </c:pt>
                <c:pt idx="2">
                  <c:v>6.1058000000000001E-2</c:v>
                </c:pt>
                <c:pt idx="3">
                  <c:v>0.108879</c:v>
                </c:pt>
                <c:pt idx="4">
                  <c:v>7.5864000000000001E-2</c:v>
                </c:pt>
                <c:pt idx="5">
                  <c:v>9.8587999999999995E-2</c:v>
                </c:pt>
                <c:pt idx="6">
                  <c:v>0.155779</c:v>
                </c:pt>
                <c:pt idx="7">
                  <c:v>0.14486499999999999</c:v>
                </c:pt>
                <c:pt idx="8">
                  <c:v>0.14619799999999999</c:v>
                </c:pt>
                <c:pt idx="9">
                  <c:v>0.14086599999999999</c:v>
                </c:pt>
                <c:pt idx="10">
                  <c:v>0.133605</c:v>
                </c:pt>
                <c:pt idx="11">
                  <c:v>0.15809100000000001</c:v>
                </c:pt>
                <c:pt idx="12">
                  <c:v>0.100255</c:v>
                </c:pt>
                <c:pt idx="13">
                  <c:v>0.23449700000000001</c:v>
                </c:pt>
                <c:pt idx="14">
                  <c:v>0.235625</c:v>
                </c:pt>
                <c:pt idx="15">
                  <c:v>0.157886</c:v>
                </c:pt>
                <c:pt idx="16">
                  <c:v>0.15773999999999999</c:v>
                </c:pt>
                <c:pt idx="17">
                  <c:v>0.39338800000000002</c:v>
                </c:pt>
                <c:pt idx="18">
                  <c:v>0.413296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083848"/>
        <c:axId val="310085024"/>
        <c:axId val="0"/>
      </c:bar3DChart>
      <c:catAx>
        <c:axId val="31008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85024"/>
        <c:crosses val="autoZero"/>
        <c:auto val="1"/>
        <c:lblAlgn val="ctr"/>
        <c:lblOffset val="100"/>
        <c:noMultiLvlLbl val="0"/>
      </c:catAx>
      <c:valAx>
        <c:axId val="31008502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008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iandra GD" panose="020E050203030802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Arterial!$B$45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4DD35A"/>
            </a:solidFill>
            <a:ln>
              <a:noFill/>
            </a:ln>
            <a:effectLst/>
            <a:sp3d/>
          </c:spPr>
          <c:invertIfNegative val="0"/>
          <c:val>
            <c:numRef>
              <c:f>Arterial!$B$46</c:f>
              <c:numCache>
                <c:formatCode>0%</c:formatCode>
                <c:ptCount val="1"/>
                <c:pt idx="0">
                  <c:v>0.82871972318339093</c:v>
                </c:pt>
              </c:numCache>
            </c:numRef>
          </c:val>
        </c:ser>
        <c:ser>
          <c:idx val="1"/>
          <c:order val="1"/>
          <c:tx>
            <c:strRef>
              <c:f>Arterial!$C$45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715"/>
            </a:solidFill>
            <a:ln>
              <a:noFill/>
            </a:ln>
            <a:effectLst/>
            <a:sp3d/>
          </c:spPr>
          <c:invertIfNegative val="0"/>
          <c:val>
            <c:numRef>
              <c:f>Arterial!$C$46</c:f>
              <c:numCache>
                <c:formatCode>0%</c:formatCode>
                <c:ptCount val="1"/>
                <c:pt idx="0">
                  <c:v>0.11022202998846597</c:v>
                </c:pt>
              </c:numCache>
            </c:numRef>
          </c:val>
        </c:ser>
        <c:ser>
          <c:idx val="2"/>
          <c:order val="2"/>
          <c:tx>
            <c:strRef>
              <c:f>Arterial!$D$45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val>
            <c:numRef>
              <c:f>Arterial!$D$46</c:f>
              <c:numCache>
                <c:formatCode>0%</c:formatCode>
                <c:ptCount val="1"/>
                <c:pt idx="0">
                  <c:v>6.105824682814303E-2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8"/>
        <c:gapDepth val="145"/>
        <c:shape val="box"/>
        <c:axId val="311811888"/>
        <c:axId val="311812672"/>
        <c:axId val="0"/>
      </c:bar3DChart>
      <c:catAx>
        <c:axId val="311811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1812672"/>
        <c:crosses val="autoZero"/>
        <c:auto val="1"/>
        <c:lblAlgn val="ctr"/>
        <c:lblOffset val="100"/>
        <c:noMultiLvlLbl val="0"/>
      </c:catAx>
      <c:valAx>
        <c:axId val="31181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  <a:ea typeface="+mn-ea"/>
                <a:cs typeface="+mn-cs"/>
              </a:defRPr>
            </a:pPr>
            <a:endParaRPr lang="es-CO"/>
          </a:p>
        </c:txPr>
        <c:crossAx val="31181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6"/>
            </a:solidFill>
            <a:prstDash val="solid"/>
            <a:miter lim="800000"/>
          </a:ln>
          <a:effectLst/>
        </c:spPr>
      </c:pivotFmt>
      <c:pivotFmt>
        <c:idx val="4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5"/>
            </a:solidFill>
            <a:prstDash val="solid"/>
            <a:miter lim="800000"/>
          </a:ln>
          <a:effectLst/>
        </c:spPr>
      </c:pivotFmt>
      <c:pivotFmt>
        <c:idx val="5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4"/>
            </a:solidFill>
            <a:prstDash val="solid"/>
            <a:miter lim="800000"/>
          </a:ln>
          <a:effectLst/>
        </c:spPr>
      </c:pivotFmt>
      <c:pivotFmt>
        <c:idx val="6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2"/>
            </a:solidFill>
            <a:prstDash val="solid"/>
            <a:miter lim="800000"/>
          </a:ln>
          <a:effectLst/>
        </c:spPr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6"/>
            </a:solidFill>
            <a:prstDash val="solid"/>
            <a:miter lim="800000"/>
          </a:ln>
          <a:effectLst/>
        </c:spPr>
      </c:pivotFmt>
      <c:pivotFmt>
        <c:idx val="9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5"/>
            </a:solidFill>
            <a:prstDash val="solid"/>
            <a:miter lim="800000"/>
          </a:ln>
          <a:effectLst/>
        </c:spPr>
      </c:pivotFmt>
      <c:pivotFmt>
        <c:idx val="10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4"/>
            </a:solidFill>
            <a:prstDash val="solid"/>
            <a:miter lim="800000"/>
          </a:ln>
          <a:effectLst/>
        </c:spPr>
      </c:pivotFmt>
      <c:pivotFmt>
        <c:idx val="11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2"/>
            </a:solidFill>
            <a:prstDash val="solid"/>
            <a:miter lim="800000"/>
          </a:ln>
          <a:effectLst/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 b="1">
                  <a:solidFill>
                    <a:schemeClr val="bg1"/>
                  </a:solidFill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6"/>
            </a:solidFill>
            <a:prstDash val="solid"/>
            <a:miter lim="800000"/>
          </a:ln>
          <a:effectLst/>
        </c:spPr>
        <c:dLbl>
          <c:idx val="0"/>
          <c:layout>
            <c:manualLayout>
              <c:x val="-0.14913580069020671"/>
              <c:y val="0.11543628474163256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5"/>
            </a:solidFill>
            <a:prstDash val="solid"/>
            <a:miter lim="800000"/>
          </a:ln>
          <a:effectLst/>
        </c:spPr>
        <c:dLbl>
          <c:idx val="0"/>
          <c:layout>
            <c:manualLayout>
              <c:x val="-5.7010857426926707E-2"/>
              <c:y val="-0.19113036910137238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C000"/>
          </a:solidFill>
          <a:ln w="6350" cap="flat" cmpd="sng" algn="ctr">
            <a:solidFill>
              <a:schemeClr val="accent4"/>
            </a:solidFill>
            <a:prstDash val="solid"/>
            <a:miter lim="800000"/>
          </a:ln>
          <a:effectLst/>
        </c:spPr>
      </c:pivotFmt>
      <c:pivotFmt>
        <c:idx val="18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6350" cap="flat" cmpd="sng" algn="ctr">
            <a:solidFill>
              <a:schemeClr val="accent2"/>
            </a:solidFill>
            <a:prstDash val="solid"/>
            <a:miter lim="800000"/>
          </a:ln>
          <a:effectLst/>
        </c:spP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38858903084403"/>
          <c:y val="5.8284428752950562E-2"/>
          <c:w val="0.38457054669723589"/>
          <c:h val="0.866687805657071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7030A0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Pt>
            <c:idx val="1"/>
            <c:bubble3D val="0"/>
            <c:spPr>
              <a:solidFill>
                <a:srgbClr val="00B0F0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Pt>
            <c:idx val="2"/>
            <c:bubble3D val="0"/>
            <c:spPr>
              <a:solidFill>
                <a:schemeClr val="accent2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Pt>
            <c:idx val="3"/>
            <c:bubble3D val="0"/>
            <c:spPr>
              <a:solidFill>
                <a:srgbClr val="168692"/>
              </a:solidFill>
              <a:ln w="6350" cap="flat" cmpd="sng" algn="ctr">
                <a:noFill/>
                <a:prstDash val="solid"/>
                <a:miter lim="800000"/>
              </a:ln>
              <a:effectLst/>
            </c:spPr>
          </c:dPt>
          <c:dLbls>
            <c:dLbl>
              <c:idx val="0"/>
              <c:layout>
                <c:manualLayout>
                  <c:x val="-0.10950578338590956"/>
                  <c:y val="0.17471077992624717"/>
                </c:manualLayout>
              </c:layout>
              <c:tx>
                <c:rich>
                  <a:bodyPr/>
                  <a:lstStyle/>
                  <a:p>
                    <a:pPr>
                      <a:defRPr sz="1100" b="1">
                        <a:solidFill>
                          <a:schemeClr val="bg1"/>
                        </a:solidFill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2.684 Km-Carril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094680825447277"/>
                  <c:y val="-4.9461600494903661E-2"/>
                </c:manualLayout>
              </c:layout>
              <c:tx>
                <c:rich>
                  <a:bodyPr/>
                  <a:lstStyle/>
                  <a:p>
                    <a:pPr>
                      <a:defRPr sz="1100" b="1">
                        <a:solidFill>
                          <a:schemeClr val="bg1"/>
                        </a:solidFill>
                      </a:defRPr>
                    </a:pPr>
                    <a:r>
                      <a:rPr lang="en-US" sz="1100"/>
                      <a:t>3.548 Km-Carril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898788630228006"/>
                  <c:y val="-0.16119251679739666"/>
                </c:manualLayout>
              </c:layout>
              <c:tx>
                <c:rich>
                  <a:bodyPr/>
                  <a:lstStyle/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/>
                      <a:t>8.286 Km-Carril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273883975696607E-2"/>
                  <c:y val="9.4480706593348101E-3"/>
                </c:manualLayout>
              </c:layout>
              <c:tx>
                <c:rich>
                  <a:bodyPr/>
                  <a:lstStyle/>
                  <a:p>
                    <a:pPr>
                      <a:defRPr sz="1050" b="1">
                        <a:solidFill>
                          <a:srgbClr val="009999"/>
                        </a:solidFill>
                      </a:defRPr>
                    </a:pPr>
                    <a:r>
                      <a:rPr lang="en-US" sz="1050">
                        <a:solidFill>
                          <a:srgbClr val="009999"/>
                        </a:solidFill>
                      </a:rPr>
                      <a:t>1.038,5 Km-Carril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DinamicaGeneralTipoMalla!$A$22:$A$25</c:f>
              <c:strCache>
                <c:ptCount val="4"/>
                <c:pt idx="0">
                  <c:v>ARTERIAL</c:v>
                </c:pt>
                <c:pt idx="1">
                  <c:v>INTERMEDIA</c:v>
                </c:pt>
                <c:pt idx="2">
                  <c:v>LOCAL</c:v>
                </c:pt>
                <c:pt idx="3">
                  <c:v>TRONCAL</c:v>
                </c:pt>
              </c:strCache>
            </c:strRef>
          </c:cat>
          <c:val>
            <c:numRef>
              <c:f>DinamicaGeneralTipoMalla!$B$22:$B$25</c:f>
              <c:numCache>
                <c:formatCode>#,##0</c:formatCode>
                <c:ptCount val="4"/>
                <c:pt idx="0">
                  <c:v>2683.83</c:v>
                </c:pt>
                <c:pt idx="1">
                  <c:v>3548.38</c:v>
                </c:pt>
                <c:pt idx="2">
                  <c:v>8285.869999999999</c:v>
                </c:pt>
                <c:pt idx="3">
                  <c:v>1038.54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  <c:txPr>
        <a:bodyPr/>
        <a:lstStyle/>
        <a:p>
          <a:pPr>
            <a:defRPr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Maiandra GD" panose="020E0502030308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18.xml"/><Relationship Id="rId4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4.png"/><Relationship Id="rId18" Type="http://schemas.openxmlformats.org/officeDocument/2006/relationships/image" Target="../media/image14.png"/><Relationship Id="rId3" Type="http://schemas.openxmlformats.org/officeDocument/2006/relationships/hyperlink" Target="#Inf.General!A1"/><Relationship Id="rId7" Type="http://schemas.openxmlformats.org/officeDocument/2006/relationships/hyperlink" Target="#Intermedia!A1"/><Relationship Id="rId12" Type="http://schemas.openxmlformats.org/officeDocument/2006/relationships/image" Target="../media/image11.png"/><Relationship Id="rId17" Type="http://schemas.openxmlformats.org/officeDocument/2006/relationships/hyperlink" Target="#Troncal!A1"/><Relationship Id="rId2" Type="http://schemas.openxmlformats.org/officeDocument/2006/relationships/image" Target="../media/image1.png"/><Relationship Id="rId16" Type="http://schemas.openxmlformats.org/officeDocument/2006/relationships/image" Target="../media/image13.jp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11" Type="http://schemas.openxmlformats.org/officeDocument/2006/relationships/hyperlink" Target="#Notas!A1"/><Relationship Id="rId5" Type="http://schemas.openxmlformats.org/officeDocument/2006/relationships/hyperlink" Target="#Arterial!A1"/><Relationship Id="rId15" Type="http://schemas.openxmlformats.org/officeDocument/2006/relationships/hyperlink" Target="#'Main Menu'!A1"/><Relationship Id="rId10" Type="http://schemas.openxmlformats.org/officeDocument/2006/relationships/image" Target="../media/image10.png"/><Relationship Id="rId19" Type="http://schemas.openxmlformats.org/officeDocument/2006/relationships/image" Target="../media/image5.png"/><Relationship Id="rId4" Type="http://schemas.openxmlformats.org/officeDocument/2006/relationships/image" Target="../media/image7.png"/><Relationship Id="rId9" Type="http://schemas.openxmlformats.org/officeDocument/2006/relationships/hyperlink" Target="#Local!A1"/><Relationship Id="rId1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chart" Target="../charts/chart1.xml"/><Relationship Id="rId7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2.png"/><Relationship Id="rId7" Type="http://schemas.openxmlformats.org/officeDocument/2006/relationships/image" Target="../media/image17.pn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chart" Target="../charts/chart5.xml"/><Relationship Id="rId7" Type="http://schemas.openxmlformats.org/officeDocument/2006/relationships/image" Target="../media/image17.png"/><Relationship Id="rId2" Type="http://schemas.openxmlformats.org/officeDocument/2006/relationships/image" Target="../media/image21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2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chart" Target="../charts/chart7.xml"/><Relationship Id="rId6" Type="http://schemas.openxmlformats.org/officeDocument/2006/relationships/image" Target="../media/image2.png"/><Relationship Id="rId5" Type="http://schemas.openxmlformats.org/officeDocument/2006/relationships/hyperlink" Target="#Indice!A1"/><Relationship Id="rId4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Indice!A1"/><Relationship Id="rId18" Type="http://schemas.openxmlformats.org/officeDocument/2006/relationships/image" Target="../media/image31.png"/><Relationship Id="rId3" Type="http://schemas.openxmlformats.org/officeDocument/2006/relationships/chart" Target="../charts/chart9.xml"/><Relationship Id="rId21" Type="http://schemas.openxmlformats.org/officeDocument/2006/relationships/image" Target="../media/image33.png"/><Relationship Id="rId7" Type="http://schemas.openxmlformats.org/officeDocument/2006/relationships/chart" Target="../charts/chart11.xml"/><Relationship Id="rId12" Type="http://schemas.openxmlformats.org/officeDocument/2006/relationships/image" Target="../media/image12.png"/><Relationship Id="rId17" Type="http://schemas.openxmlformats.org/officeDocument/2006/relationships/image" Target="../media/image30.jpeg"/><Relationship Id="rId2" Type="http://schemas.openxmlformats.org/officeDocument/2006/relationships/image" Target="../media/image1.png"/><Relationship Id="rId16" Type="http://schemas.openxmlformats.org/officeDocument/2006/relationships/image" Target="../media/image29.jpeg"/><Relationship Id="rId20" Type="http://schemas.openxmlformats.org/officeDocument/2006/relationships/image" Target="../media/image32.png"/><Relationship Id="rId1" Type="http://schemas.openxmlformats.org/officeDocument/2006/relationships/image" Target="../media/image25.jpeg"/><Relationship Id="rId6" Type="http://schemas.openxmlformats.org/officeDocument/2006/relationships/image" Target="../media/image27.png"/><Relationship Id="rId11" Type="http://schemas.openxmlformats.org/officeDocument/2006/relationships/image" Target="../media/image16.png"/><Relationship Id="rId5" Type="http://schemas.openxmlformats.org/officeDocument/2006/relationships/chart" Target="../charts/chart10.xml"/><Relationship Id="rId15" Type="http://schemas.openxmlformats.org/officeDocument/2006/relationships/image" Target="../media/image28.jpeg"/><Relationship Id="rId10" Type="http://schemas.openxmlformats.org/officeDocument/2006/relationships/image" Target="../media/image23.png"/><Relationship Id="rId19" Type="http://schemas.microsoft.com/office/2007/relationships/hdphoto" Target="../media/hdphoto1.wdp"/><Relationship Id="rId4" Type="http://schemas.openxmlformats.org/officeDocument/2006/relationships/image" Target="../media/image26.png"/><Relationship Id="rId9" Type="http://schemas.openxmlformats.org/officeDocument/2006/relationships/image" Target="../media/image21.png"/><Relationship Id="rId14" Type="http://schemas.openxmlformats.org/officeDocument/2006/relationships/image" Target="../media/image2.png"/><Relationship Id="rId22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12872</xdr:colOff>
      <xdr:row>0</xdr:row>
      <xdr:rowOff>901014</xdr:rowOff>
    </xdr:from>
    <xdr:to>
      <xdr:col>10</xdr:col>
      <xdr:colOff>759425</xdr:colOff>
      <xdr:row>1</xdr:row>
      <xdr:rowOff>13540</xdr:rowOff>
    </xdr:to>
    <xdr:sp macro="" textlink="">
      <xdr:nvSpPr>
        <xdr:cNvPr id="2" name="2 Rectángulo"/>
        <xdr:cNvSpPr/>
      </xdr:nvSpPr>
      <xdr:spPr>
        <a:xfrm>
          <a:off x="12872" y="901014"/>
          <a:ext cx="8366553" cy="112651"/>
        </a:xfrm>
        <a:prstGeom prst="rect">
          <a:avLst/>
        </a:prstGeom>
        <a:solidFill>
          <a:srgbClr val="4DD35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12872</xdr:colOff>
      <xdr:row>0</xdr:row>
      <xdr:rowOff>855963</xdr:rowOff>
    </xdr:from>
    <xdr:to>
      <xdr:col>10</xdr:col>
      <xdr:colOff>759425</xdr:colOff>
      <xdr:row>0</xdr:row>
      <xdr:rowOff>926757</xdr:rowOff>
    </xdr:to>
    <xdr:sp macro="" textlink="">
      <xdr:nvSpPr>
        <xdr:cNvPr id="3" name="3 Rectángulo"/>
        <xdr:cNvSpPr/>
      </xdr:nvSpPr>
      <xdr:spPr>
        <a:xfrm>
          <a:off x="12872" y="855963"/>
          <a:ext cx="8366553" cy="70794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315355</xdr:colOff>
      <xdr:row>2</xdr:row>
      <xdr:rowOff>682196</xdr:rowOff>
    </xdr:from>
    <xdr:to>
      <xdr:col>10</xdr:col>
      <xdr:colOff>173767</xdr:colOff>
      <xdr:row>2</xdr:row>
      <xdr:rowOff>688634</xdr:rowOff>
    </xdr:to>
    <xdr:cxnSp macro="">
      <xdr:nvCxnSpPr>
        <xdr:cNvPr id="4" name="7 Conector recto"/>
        <xdr:cNvCxnSpPr/>
      </xdr:nvCxnSpPr>
      <xdr:spPr>
        <a:xfrm flipV="1">
          <a:off x="315355" y="1777571"/>
          <a:ext cx="7478412" cy="6438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316385</xdr:colOff>
      <xdr:row>2</xdr:row>
      <xdr:rowOff>572788</xdr:rowOff>
    </xdr:from>
    <xdr:to>
      <xdr:col>8</xdr:col>
      <xdr:colOff>318187</xdr:colOff>
      <xdr:row>2</xdr:row>
      <xdr:rowOff>701506</xdr:rowOff>
    </xdr:to>
    <xdr:sp macro="" textlink="">
      <xdr:nvSpPr>
        <xdr:cNvPr id="5" name="8 Rectángulo redondeado"/>
        <xdr:cNvSpPr/>
      </xdr:nvSpPr>
      <xdr:spPr>
        <a:xfrm>
          <a:off x="6412385" y="1668163"/>
          <a:ext cx="1802" cy="128718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57922</xdr:colOff>
      <xdr:row>2</xdr:row>
      <xdr:rowOff>611402</xdr:rowOff>
    </xdr:from>
    <xdr:to>
      <xdr:col>10</xdr:col>
      <xdr:colOff>193074</xdr:colOff>
      <xdr:row>3</xdr:row>
      <xdr:rowOff>25744</xdr:rowOff>
    </xdr:to>
    <xdr:sp macro="" textlink="">
      <xdr:nvSpPr>
        <xdr:cNvPr id="6" name="9 Rectángulo redondeado"/>
        <xdr:cNvSpPr/>
      </xdr:nvSpPr>
      <xdr:spPr>
        <a:xfrm>
          <a:off x="7677922" y="1706777"/>
          <a:ext cx="135152" cy="128717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51286</xdr:colOff>
      <xdr:row>0</xdr:row>
      <xdr:rowOff>25920</xdr:rowOff>
    </xdr:from>
    <xdr:to>
      <xdr:col>1</xdr:col>
      <xdr:colOff>58613</xdr:colOff>
      <xdr:row>0</xdr:row>
      <xdr:rowOff>702651</xdr:rowOff>
    </xdr:to>
    <xdr:pic>
      <xdr:nvPicPr>
        <xdr:cNvPr id="7" name="10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428" t="43756" r="70171" b="35278"/>
        <a:stretch/>
      </xdr:blipFill>
      <xdr:spPr>
        <a:xfrm>
          <a:off x="51286" y="25920"/>
          <a:ext cx="769327" cy="676731"/>
        </a:xfrm>
        <a:prstGeom prst="rect">
          <a:avLst/>
        </a:prstGeom>
      </xdr:spPr>
    </xdr:pic>
    <xdr:clientData/>
  </xdr:twoCellAnchor>
  <xdr:twoCellAnchor>
    <xdr:from>
      <xdr:col>0</xdr:col>
      <xdr:colOff>300403</xdr:colOff>
      <xdr:row>59</xdr:row>
      <xdr:rowOff>117232</xdr:rowOff>
    </xdr:from>
    <xdr:to>
      <xdr:col>10</xdr:col>
      <xdr:colOff>219807</xdr:colOff>
      <xdr:row>59</xdr:row>
      <xdr:rowOff>162951</xdr:rowOff>
    </xdr:to>
    <xdr:sp macro="" textlink="">
      <xdr:nvSpPr>
        <xdr:cNvPr id="9" name="28 Rectángulo"/>
        <xdr:cNvSpPr/>
      </xdr:nvSpPr>
      <xdr:spPr>
        <a:xfrm>
          <a:off x="300403" y="8718307"/>
          <a:ext cx="7539404" cy="45719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</xdr:col>
      <xdr:colOff>747346</xdr:colOff>
      <xdr:row>0</xdr:row>
      <xdr:rowOff>29308</xdr:rowOff>
    </xdr:from>
    <xdr:to>
      <xdr:col>10</xdr:col>
      <xdr:colOff>693285</xdr:colOff>
      <xdr:row>0</xdr:row>
      <xdr:rowOff>715365</xdr:rowOff>
    </xdr:to>
    <xdr:grpSp>
      <xdr:nvGrpSpPr>
        <xdr:cNvPr id="10" name="29 Grupo">
          <a:hlinkClick xmlns:r="http://schemas.openxmlformats.org/officeDocument/2006/relationships" r:id="rId2" tooltip=" "/>
        </xdr:cNvPr>
        <xdr:cNvGrpSpPr/>
      </xdr:nvGrpSpPr>
      <xdr:grpSpPr>
        <a:xfrm>
          <a:off x="7605346" y="29308"/>
          <a:ext cx="707939" cy="686057"/>
          <a:chOff x="6734176" y="3556279"/>
          <a:chExt cx="1111405" cy="906800"/>
        </a:xfrm>
      </xdr:grpSpPr>
      <xdr:pic>
        <xdr:nvPicPr>
          <xdr:cNvPr id="11" name="30 Imagen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814" y="3556279"/>
            <a:ext cx="1082767" cy="906800"/>
          </a:xfrm>
          <a:prstGeom prst="rect">
            <a:avLst/>
          </a:prstGeom>
        </xdr:spPr>
      </xdr:pic>
      <xdr:sp macro="" textlink="">
        <xdr:nvSpPr>
          <xdr:cNvPr id="12" name="31 CuadroTexto"/>
          <xdr:cNvSpPr txBox="1"/>
        </xdr:nvSpPr>
        <xdr:spPr>
          <a:xfrm>
            <a:off x="6734176" y="3609973"/>
            <a:ext cx="820360" cy="3483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 editAs="oneCell">
    <xdr:from>
      <xdr:col>0</xdr:col>
      <xdr:colOff>315058</xdr:colOff>
      <xdr:row>2</xdr:row>
      <xdr:rowOff>222747</xdr:rowOff>
    </xdr:from>
    <xdr:to>
      <xdr:col>5</xdr:col>
      <xdr:colOff>10258</xdr:colOff>
      <xdr:row>2</xdr:row>
      <xdr:rowOff>672612</xdr:rowOff>
    </xdr:to>
    <xdr:pic>
      <xdr:nvPicPr>
        <xdr:cNvPr id="14" name="34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58" y="1318122"/>
          <a:ext cx="3505200" cy="44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322385</xdr:colOff>
      <xdr:row>60</xdr:row>
      <xdr:rowOff>1</xdr:rowOff>
    </xdr:from>
    <xdr:ext cx="5164234" cy="276807"/>
    <xdr:sp macro="" textlink="">
      <xdr:nvSpPr>
        <xdr:cNvPr id="15" name="17 CuadroTexto"/>
        <xdr:cNvSpPr txBox="1"/>
      </xdr:nvSpPr>
      <xdr:spPr>
        <a:xfrm>
          <a:off x="1084385" y="8791576"/>
          <a:ext cx="5164234" cy="276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2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2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 editAs="oneCell">
    <xdr:from>
      <xdr:col>1</xdr:col>
      <xdr:colOff>64014</xdr:colOff>
      <xdr:row>0</xdr:row>
      <xdr:rowOff>73270</xdr:rowOff>
    </xdr:from>
    <xdr:to>
      <xdr:col>4</xdr:col>
      <xdr:colOff>37718</xdr:colOff>
      <xdr:row>0</xdr:row>
      <xdr:rowOff>394112</xdr:rowOff>
    </xdr:to>
    <xdr:pic>
      <xdr:nvPicPr>
        <xdr:cNvPr id="16" name="11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432"/>
        <a:stretch/>
      </xdr:blipFill>
      <xdr:spPr bwMode="auto">
        <a:xfrm>
          <a:off x="826014" y="73270"/>
          <a:ext cx="2259704" cy="320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43962</xdr:colOff>
      <xdr:row>0</xdr:row>
      <xdr:rowOff>384085</xdr:rowOff>
    </xdr:from>
    <xdr:to>
      <xdr:col>4</xdr:col>
      <xdr:colOff>698301</xdr:colOff>
      <xdr:row>0</xdr:row>
      <xdr:rowOff>664821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5962" y="384085"/>
          <a:ext cx="2940339" cy="2807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552450</xdr:colOff>
      <xdr:row>10</xdr:row>
      <xdr:rowOff>38100</xdr:rowOff>
    </xdr:from>
    <xdr:ext cx="4607928" cy="1259832"/>
    <xdr:sp macro="" textlink="">
      <xdr:nvSpPr>
        <xdr:cNvPr id="2" name="CuadroTexto 1"/>
        <xdr:cNvSpPr txBox="1"/>
      </xdr:nvSpPr>
      <xdr:spPr>
        <a:xfrm>
          <a:off x="2343150" y="1943100"/>
          <a:ext cx="4607928" cy="1259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4000">
              <a:solidFill>
                <a:schemeClr val="tx1">
                  <a:lumMod val="65000"/>
                  <a:lumOff val="35000"/>
                </a:schemeClr>
              </a:solidFill>
              <a:latin typeface="Canter Bold" pitchFamily="50" charset="0"/>
            </a:rPr>
            <a:t>ESTADÍSTICAS</a:t>
          </a:r>
          <a:r>
            <a:rPr lang="es-CO" sz="4000" baseline="0">
              <a:solidFill>
                <a:schemeClr val="tx1">
                  <a:lumMod val="65000"/>
                  <a:lumOff val="35000"/>
                </a:schemeClr>
              </a:solidFill>
              <a:latin typeface="Canter Bold" pitchFamily="50" charset="0"/>
            </a:rPr>
            <a:t> DE LA MALLA VIAL </a:t>
          </a:r>
        </a:p>
        <a:p>
          <a:r>
            <a:rPr lang="es-CO" sz="4000" baseline="0">
              <a:solidFill>
                <a:schemeClr val="tx1">
                  <a:lumMod val="65000"/>
                  <a:lumOff val="35000"/>
                </a:schemeClr>
              </a:solidFill>
              <a:latin typeface="Lovelo Black" panose="02000000000000000000" pitchFamily="50" charset="0"/>
            </a:rPr>
            <a:t>BOGOTÁ 2015 </a:t>
          </a:r>
          <a:endParaRPr lang="es-CO" sz="4000">
            <a:solidFill>
              <a:schemeClr val="tx1">
                <a:lumMod val="65000"/>
                <a:lumOff val="35000"/>
              </a:schemeClr>
            </a:solidFill>
            <a:latin typeface="Lovelo Black" panose="02000000000000000000" pitchFamily="50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868835</xdr:colOff>
      <xdr:row>34</xdr:row>
      <xdr:rowOff>38615</xdr:rowOff>
    </xdr:from>
    <xdr:to>
      <xdr:col>7</xdr:col>
      <xdr:colOff>598362</xdr:colOff>
      <xdr:row>45</xdr:row>
      <xdr:rowOff>190499</xdr:rowOff>
    </xdr:to>
    <xdr:graphicFrame macro="">
      <xdr:nvGraphicFramePr>
        <xdr:cNvPr id="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50370</xdr:colOff>
      <xdr:row>19</xdr:row>
      <xdr:rowOff>88207</xdr:rowOff>
    </xdr:from>
    <xdr:to>
      <xdr:col>10</xdr:col>
      <xdr:colOff>136070</xdr:colOff>
      <xdr:row>35</xdr:row>
      <xdr:rowOff>98128</xdr:rowOff>
    </xdr:to>
    <xdr:graphicFrame macro="">
      <xdr:nvGraphicFramePr>
        <xdr:cNvPr id="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303544</xdr:colOff>
      <xdr:row>36</xdr:row>
      <xdr:rowOff>20935</xdr:rowOff>
    </xdr:from>
    <xdr:to>
      <xdr:col>12</xdr:col>
      <xdr:colOff>78952</xdr:colOff>
      <xdr:row>38</xdr:row>
      <xdr:rowOff>58597</xdr:rowOff>
    </xdr:to>
    <xdr:pic>
      <xdr:nvPicPr>
        <xdr:cNvPr id="4" name="36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1094" b="-18948"/>
        <a:stretch/>
      </xdr:blipFill>
      <xdr:spPr>
        <a:xfrm>
          <a:off x="7609533" y="6803572"/>
          <a:ext cx="3794749" cy="414476"/>
        </a:xfrm>
        <a:prstGeom prst="rect">
          <a:avLst/>
        </a:prstGeom>
      </xdr:spPr>
    </xdr:pic>
    <xdr:clientData/>
  </xdr:twoCellAnchor>
  <xdr:twoCellAnchor>
    <xdr:from>
      <xdr:col>7</xdr:col>
      <xdr:colOff>303544</xdr:colOff>
      <xdr:row>40</xdr:row>
      <xdr:rowOff>52335</xdr:rowOff>
    </xdr:from>
    <xdr:to>
      <xdr:col>14</xdr:col>
      <xdr:colOff>198874</xdr:colOff>
      <xdr:row>43</xdr:row>
      <xdr:rowOff>73269</xdr:rowOff>
    </xdr:to>
    <xdr:sp macro="" textlink="">
      <xdr:nvSpPr>
        <xdr:cNvPr id="5" name="Rectángulo 4"/>
        <xdr:cNvSpPr/>
      </xdr:nvSpPr>
      <xdr:spPr>
        <a:xfrm>
          <a:off x="7609533" y="7588599"/>
          <a:ext cx="5442857" cy="586154"/>
        </a:xfrm>
        <a:prstGeom prst="rect">
          <a:avLst/>
        </a:prstGeom>
        <a:solidFill>
          <a:schemeClr val="accent5">
            <a:lumMod val="75000"/>
          </a:schemeClr>
        </a:solidFill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5</xdr:col>
      <xdr:colOff>376813</xdr:colOff>
      <xdr:row>52</xdr:row>
      <xdr:rowOff>83736</xdr:rowOff>
    </xdr:from>
    <xdr:to>
      <xdr:col>12</xdr:col>
      <xdr:colOff>607088</xdr:colOff>
      <xdr:row>56</xdr:row>
      <xdr:rowOff>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73132" y="9880879"/>
          <a:ext cx="6259286" cy="66989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5</xdr:col>
      <xdr:colOff>680355</xdr:colOff>
      <xdr:row>52</xdr:row>
      <xdr:rowOff>131466</xdr:rowOff>
    </xdr:from>
    <xdr:ext cx="1913216" cy="451406"/>
    <xdr:sp macro="" textlink="">
      <xdr:nvSpPr>
        <xdr:cNvPr id="6" name="CuadroTexto 5"/>
        <xdr:cNvSpPr txBox="1"/>
      </xdr:nvSpPr>
      <xdr:spPr>
        <a:xfrm>
          <a:off x="5996335" y="10171331"/>
          <a:ext cx="1913216" cy="4514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2800" b="1">
              <a:solidFill>
                <a:schemeClr val="bg1"/>
              </a:solidFill>
              <a:latin typeface="Canter Bold" pitchFamily="50" charset="0"/>
            </a:rPr>
            <a:t>EXTENSIÓN TOTAL </a:t>
          </a:r>
        </a:p>
      </xdr:txBody>
    </xdr:sp>
    <xdr:clientData/>
  </xdr:oneCellAnchor>
  <xdr:oneCellAnchor>
    <xdr:from>
      <xdr:col>9</xdr:col>
      <xdr:colOff>696684</xdr:colOff>
      <xdr:row>52</xdr:row>
      <xdr:rowOff>131466</xdr:rowOff>
    </xdr:from>
    <xdr:ext cx="1879682" cy="451406"/>
    <xdr:sp macro="" textlink="">
      <xdr:nvSpPr>
        <xdr:cNvPr id="7" name="CuadroTexto 6"/>
        <xdr:cNvSpPr txBox="1"/>
      </xdr:nvSpPr>
      <xdr:spPr>
        <a:xfrm>
          <a:off x="9771602" y="9928609"/>
          <a:ext cx="1879682" cy="4514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2800" b="1">
              <a:solidFill>
                <a:schemeClr val="bg1"/>
              </a:solidFill>
              <a:latin typeface="Canter Bold" pitchFamily="50" charset="0"/>
            </a:rPr>
            <a:t>15.557 KM-CARRIL</a:t>
          </a:r>
        </a:p>
      </xdr:txBody>
    </xdr:sp>
    <xdr:clientData/>
  </xdr:oneCellAnchor>
  <xdr:twoCellAnchor>
    <xdr:from>
      <xdr:col>7</xdr:col>
      <xdr:colOff>785027</xdr:colOff>
      <xdr:row>54</xdr:row>
      <xdr:rowOff>41868</xdr:rowOff>
    </xdr:from>
    <xdr:to>
      <xdr:col>9</xdr:col>
      <xdr:colOff>491950</xdr:colOff>
      <xdr:row>54</xdr:row>
      <xdr:rowOff>52335</xdr:rowOff>
    </xdr:to>
    <xdr:cxnSp macro="">
      <xdr:nvCxnSpPr>
        <xdr:cNvPr id="9" name="Conector recto de flecha 8"/>
        <xdr:cNvCxnSpPr/>
      </xdr:nvCxnSpPr>
      <xdr:spPr>
        <a:xfrm flipV="1">
          <a:off x="8091016" y="10215824"/>
          <a:ext cx="1475852" cy="10467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202692</xdr:colOff>
      <xdr:row>59</xdr:row>
      <xdr:rowOff>1908</xdr:rowOff>
    </xdr:from>
    <xdr:to>
      <xdr:col>8</xdr:col>
      <xdr:colOff>96536</xdr:colOff>
      <xdr:row>62</xdr:row>
      <xdr:rowOff>111246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5518672" y="11393293"/>
          <a:ext cx="2860753" cy="6885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5</xdr:col>
      <xdr:colOff>369376</xdr:colOff>
      <xdr:row>59</xdr:row>
      <xdr:rowOff>110099</xdr:rowOff>
    </xdr:from>
    <xdr:ext cx="1591398" cy="451406"/>
    <xdr:sp macro="" textlink="">
      <xdr:nvSpPr>
        <xdr:cNvPr id="12" name="CuadroTexto 11"/>
        <xdr:cNvSpPr txBox="1"/>
      </xdr:nvSpPr>
      <xdr:spPr>
        <a:xfrm>
          <a:off x="5685356" y="11501484"/>
          <a:ext cx="1591398" cy="4514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2800" b="1">
              <a:solidFill>
                <a:schemeClr val="bg1"/>
              </a:solidFill>
              <a:latin typeface="Canter Bold" pitchFamily="50" charset="0"/>
            </a:rPr>
            <a:t>ESTADO TOTAL </a:t>
          </a:r>
        </a:p>
      </xdr:txBody>
    </xdr:sp>
    <xdr:clientData/>
  </xdr:oneCellAnchor>
  <xdr:twoCellAnchor>
    <xdr:from>
      <xdr:col>1</xdr:col>
      <xdr:colOff>0</xdr:colOff>
      <xdr:row>65</xdr:row>
      <xdr:rowOff>0</xdr:rowOff>
    </xdr:from>
    <xdr:to>
      <xdr:col>14</xdr:col>
      <xdr:colOff>0</xdr:colOff>
      <xdr:row>84</xdr:row>
      <xdr:rowOff>79375</xdr:rowOff>
    </xdr:to>
    <xdr:graphicFrame macro="">
      <xdr:nvGraphicFramePr>
        <xdr:cNvPr id="1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0</xdr:col>
      <xdr:colOff>1211157</xdr:colOff>
      <xdr:row>49</xdr:row>
      <xdr:rowOff>102046</xdr:rowOff>
    </xdr:from>
    <xdr:ext cx="4092274" cy="451406"/>
    <xdr:sp macro="" textlink="">
      <xdr:nvSpPr>
        <xdr:cNvPr id="14" name="CuadroTexto 13"/>
        <xdr:cNvSpPr txBox="1"/>
      </xdr:nvSpPr>
      <xdr:spPr>
        <a:xfrm>
          <a:off x="1211157" y="9547671"/>
          <a:ext cx="4092274" cy="4514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2800" b="1">
              <a:solidFill>
                <a:schemeClr val="tx1">
                  <a:lumMod val="65000"/>
                  <a:lumOff val="35000"/>
                </a:schemeClr>
              </a:solidFill>
              <a:latin typeface="Canter Bold" pitchFamily="50" charset="0"/>
            </a:rPr>
            <a:t>Corte de la información:</a:t>
          </a:r>
          <a:r>
            <a:rPr lang="es-CO" sz="2800" b="1" baseline="0">
              <a:solidFill>
                <a:schemeClr val="tx1">
                  <a:lumMod val="65000"/>
                  <a:lumOff val="35000"/>
                </a:schemeClr>
              </a:solidFill>
              <a:latin typeface="Canter Bold" pitchFamily="50" charset="0"/>
            </a:rPr>
            <a:t> Junio 30 de 2015</a:t>
          </a:r>
          <a:endParaRPr lang="es-CO" sz="2800" b="1">
            <a:solidFill>
              <a:schemeClr val="tx1">
                <a:lumMod val="65000"/>
                <a:lumOff val="35000"/>
              </a:schemeClr>
            </a:solidFill>
            <a:latin typeface="Canter Bold" pitchFamily="50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26995</xdr:colOff>
      <xdr:row>2</xdr:row>
      <xdr:rowOff>123093</xdr:rowOff>
    </xdr:from>
    <xdr:to>
      <xdr:col>7</xdr:col>
      <xdr:colOff>410924</xdr:colOff>
      <xdr:row>2</xdr:row>
      <xdr:rowOff>622942</xdr:rowOff>
    </xdr:to>
    <xdr:pic>
      <xdr:nvPicPr>
        <xdr:cNvPr id="2" name="3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4995" y="1225988"/>
          <a:ext cx="2669929" cy="49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12872</xdr:colOff>
      <xdr:row>0</xdr:row>
      <xdr:rowOff>901014</xdr:rowOff>
    </xdr:from>
    <xdr:to>
      <xdr:col>10</xdr:col>
      <xdr:colOff>759425</xdr:colOff>
      <xdr:row>1</xdr:row>
      <xdr:rowOff>13540</xdr:rowOff>
    </xdr:to>
    <xdr:sp macro="" textlink="">
      <xdr:nvSpPr>
        <xdr:cNvPr id="3" name="13 Rectángulo"/>
        <xdr:cNvSpPr/>
      </xdr:nvSpPr>
      <xdr:spPr>
        <a:xfrm>
          <a:off x="12872" y="901014"/>
          <a:ext cx="8366553" cy="112651"/>
        </a:xfrm>
        <a:prstGeom prst="rect">
          <a:avLst/>
        </a:prstGeom>
        <a:solidFill>
          <a:srgbClr val="4DD35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12872</xdr:colOff>
      <xdr:row>0</xdr:row>
      <xdr:rowOff>855963</xdr:rowOff>
    </xdr:from>
    <xdr:to>
      <xdr:col>10</xdr:col>
      <xdr:colOff>759425</xdr:colOff>
      <xdr:row>0</xdr:row>
      <xdr:rowOff>926757</xdr:rowOff>
    </xdr:to>
    <xdr:sp macro="" textlink="">
      <xdr:nvSpPr>
        <xdr:cNvPr id="4" name="14 Rectángulo"/>
        <xdr:cNvSpPr/>
      </xdr:nvSpPr>
      <xdr:spPr>
        <a:xfrm>
          <a:off x="12872" y="855963"/>
          <a:ext cx="8366553" cy="70794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315355</xdr:colOff>
      <xdr:row>2</xdr:row>
      <xdr:rowOff>671763</xdr:rowOff>
    </xdr:from>
    <xdr:to>
      <xdr:col>11</xdr:col>
      <xdr:colOff>0</xdr:colOff>
      <xdr:row>2</xdr:row>
      <xdr:rowOff>688634</xdr:rowOff>
    </xdr:to>
    <xdr:cxnSp macro="">
      <xdr:nvCxnSpPr>
        <xdr:cNvPr id="5" name="26 Conector recto"/>
        <xdr:cNvCxnSpPr/>
      </xdr:nvCxnSpPr>
      <xdr:spPr>
        <a:xfrm flipV="1">
          <a:off x="315355" y="1774658"/>
          <a:ext cx="8066645" cy="16871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316385</xdr:colOff>
      <xdr:row>2</xdr:row>
      <xdr:rowOff>572788</xdr:rowOff>
    </xdr:from>
    <xdr:to>
      <xdr:col>8</xdr:col>
      <xdr:colOff>318187</xdr:colOff>
      <xdr:row>2</xdr:row>
      <xdr:rowOff>701506</xdr:rowOff>
    </xdr:to>
    <xdr:sp macro="" textlink="">
      <xdr:nvSpPr>
        <xdr:cNvPr id="6" name="27 Rectángulo redondeado"/>
        <xdr:cNvSpPr/>
      </xdr:nvSpPr>
      <xdr:spPr>
        <a:xfrm>
          <a:off x="6412385" y="1668163"/>
          <a:ext cx="1802" cy="128718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51286</xdr:colOff>
      <xdr:row>0</xdr:row>
      <xdr:rowOff>25920</xdr:rowOff>
    </xdr:from>
    <xdr:to>
      <xdr:col>1</xdr:col>
      <xdr:colOff>58613</xdr:colOff>
      <xdr:row>0</xdr:row>
      <xdr:rowOff>702651</xdr:rowOff>
    </xdr:to>
    <xdr:pic>
      <xdr:nvPicPr>
        <xdr:cNvPr id="8" name="33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428" t="43756" r="70171" b="35278"/>
        <a:stretch/>
      </xdr:blipFill>
      <xdr:spPr>
        <a:xfrm>
          <a:off x="51286" y="25920"/>
          <a:ext cx="769327" cy="676731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4</xdr:row>
      <xdr:rowOff>152262</xdr:rowOff>
    </xdr:from>
    <xdr:to>
      <xdr:col>3</xdr:col>
      <xdr:colOff>505557</xdr:colOff>
      <xdr:row>6</xdr:row>
      <xdr:rowOff>59800</xdr:rowOff>
    </xdr:to>
    <xdr:pic>
      <xdr:nvPicPr>
        <xdr:cNvPr id="9" name="38 Imagen">
          <a:hlinkClick xmlns:r="http://schemas.openxmlformats.org/officeDocument/2006/relationships" r:id="rId3" tooltip="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34" y="2076312"/>
          <a:ext cx="1992923" cy="28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36634</xdr:colOff>
      <xdr:row>7</xdr:row>
      <xdr:rowOff>65869</xdr:rowOff>
    </xdr:from>
    <xdr:to>
      <xdr:col>4</xdr:col>
      <xdr:colOff>454269</xdr:colOff>
      <xdr:row>8</xdr:row>
      <xdr:rowOff>125283</xdr:rowOff>
    </xdr:to>
    <xdr:pic>
      <xdr:nvPicPr>
        <xdr:cNvPr id="10" name="39 Imagen">
          <a:hlinkClick xmlns:r="http://schemas.openxmlformats.org/officeDocument/2006/relationships" r:id="rId5" tooltip="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34" y="2561419"/>
          <a:ext cx="2703635" cy="249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29307</xdr:colOff>
      <xdr:row>12</xdr:row>
      <xdr:rowOff>61564</xdr:rowOff>
    </xdr:from>
    <xdr:to>
      <xdr:col>3</xdr:col>
      <xdr:colOff>175846</xdr:colOff>
      <xdr:row>13</xdr:row>
      <xdr:rowOff>72398</xdr:rowOff>
    </xdr:to>
    <xdr:pic>
      <xdr:nvPicPr>
        <xdr:cNvPr id="12" name="41 Imagen">
          <a:hlinkClick xmlns:r="http://schemas.openxmlformats.org/officeDocument/2006/relationships" r:id="rId7" tooltip="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307" y="3509614"/>
          <a:ext cx="1670539" cy="201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36634</xdr:colOff>
      <xdr:row>14</xdr:row>
      <xdr:rowOff>99187</xdr:rowOff>
    </xdr:from>
    <xdr:to>
      <xdr:col>2</xdr:col>
      <xdr:colOff>544843</xdr:colOff>
      <xdr:row>15</xdr:row>
      <xdr:rowOff>117230</xdr:rowOff>
    </xdr:to>
    <xdr:pic>
      <xdr:nvPicPr>
        <xdr:cNvPr id="13" name="42 Imagen">
          <a:hlinkClick xmlns:r="http://schemas.openxmlformats.org/officeDocument/2006/relationships" r:id="rId9" tooltip="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34" y="3928237"/>
          <a:ext cx="1270209" cy="208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36634</xdr:colOff>
      <xdr:row>16</xdr:row>
      <xdr:rowOff>107798</xdr:rowOff>
    </xdr:from>
    <xdr:to>
      <xdr:col>2</xdr:col>
      <xdr:colOff>520211</xdr:colOff>
      <xdr:row>17</xdr:row>
      <xdr:rowOff>152514</xdr:rowOff>
    </xdr:to>
    <xdr:pic>
      <xdr:nvPicPr>
        <xdr:cNvPr id="15" name="44 Imagen">
          <a:hlinkClick xmlns:r="http://schemas.openxmlformats.org/officeDocument/2006/relationships" r:id="rId11" tooltip="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34" y="4317848"/>
          <a:ext cx="1245577" cy="23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600808</xdr:colOff>
      <xdr:row>5</xdr:row>
      <xdr:rowOff>95250</xdr:rowOff>
    </xdr:from>
    <xdr:to>
      <xdr:col>0</xdr:col>
      <xdr:colOff>681404</xdr:colOff>
      <xdr:row>5</xdr:row>
      <xdr:rowOff>175846</xdr:rowOff>
    </xdr:to>
    <xdr:sp macro="" textlink="">
      <xdr:nvSpPr>
        <xdr:cNvPr id="16" name="45 Elipse"/>
        <xdr:cNvSpPr/>
      </xdr:nvSpPr>
      <xdr:spPr>
        <a:xfrm>
          <a:off x="600808" y="2209800"/>
          <a:ext cx="80596" cy="80596"/>
        </a:xfrm>
        <a:prstGeom prst="ellipse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599341</xdr:colOff>
      <xdr:row>7</xdr:row>
      <xdr:rowOff>130422</xdr:rowOff>
    </xdr:from>
    <xdr:to>
      <xdr:col>0</xdr:col>
      <xdr:colOff>679937</xdr:colOff>
      <xdr:row>8</xdr:row>
      <xdr:rowOff>20518</xdr:rowOff>
    </xdr:to>
    <xdr:sp macro="" textlink="">
      <xdr:nvSpPr>
        <xdr:cNvPr id="17" name="46 Elipse"/>
        <xdr:cNvSpPr/>
      </xdr:nvSpPr>
      <xdr:spPr>
        <a:xfrm>
          <a:off x="599341" y="2625972"/>
          <a:ext cx="80596" cy="80596"/>
        </a:xfrm>
        <a:prstGeom prst="ellipse">
          <a:avLst/>
        </a:prstGeom>
        <a:solidFill>
          <a:srgbClr val="4DD35A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605201</xdr:colOff>
      <xdr:row>10</xdr:row>
      <xdr:rowOff>19056</xdr:rowOff>
    </xdr:from>
    <xdr:to>
      <xdr:col>0</xdr:col>
      <xdr:colOff>685797</xdr:colOff>
      <xdr:row>10</xdr:row>
      <xdr:rowOff>99652</xdr:rowOff>
    </xdr:to>
    <xdr:sp macro="" textlink="">
      <xdr:nvSpPr>
        <xdr:cNvPr id="18" name="47 Elipse"/>
        <xdr:cNvSpPr/>
      </xdr:nvSpPr>
      <xdr:spPr>
        <a:xfrm>
          <a:off x="605201" y="3086106"/>
          <a:ext cx="80596" cy="80596"/>
        </a:xfrm>
        <a:prstGeom prst="ellipse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611061</xdr:colOff>
      <xdr:row>12</xdr:row>
      <xdr:rowOff>105517</xdr:rowOff>
    </xdr:from>
    <xdr:to>
      <xdr:col>0</xdr:col>
      <xdr:colOff>691657</xdr:colOff>
      <xdr:row>12</xdr:row>
      <xdr:rowOff>186113</xdr:rowOff>
    </xdr:to>
    <xdr:sp macro="" textlink="">
      <xdr:nvSpPr>
        <xdr:cNvPr id="19" name="48 Elipse"/>
        <xdr:cNvSpPr/>
      </xdr:nvSpPr>
      <xdr:spPr>
        <a:xfrm>
          <a:off x="611061" y="3553567"/>
          <a:ext cx="80596" cy="80596"/>
        </a:xfrm>
        <a:prstGeom prst="ellipse">
          <a:avLst/>
        </a:prstGeom>
        <a:solidFill>
          <a:srgbClr val="4DD35A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616921</xdr:colOff>
      <xdr:row>14</xdr:row>
      <xdr:rowOff>162670</xdr:rowOff>
    </xdr:from>
    <xdr:to>
      <xdr:col>0</xdr:col>
      <xdr:colOff>697517</xdr:colOff>
      <xdr:row>15</xdr:row>
      <xdr:rowOff>52766</xdr:rowOff>
    </xdr:to>
    <xdr:sp macro="" textlink="">
      <xdr:nvSpPr>
        <xdr:cNvPr id="20" name="49 Elipse"/>
        <xdr:cNvSpPr/>
      </xdr:nvSpPr>
      <xdr:spPr>
        <a:xfrm>
          <a:off x="616921" y="3991720"/>
          <a:ext cx="80596" cy="80596"/>
        </a:xfrm>
        <a:prstGeom prst="ellipse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630108</xdr:colOff>
      <xdr:row>17</xdr:row>
      <xdr:rowOff>15</xdr:rowOff>
    </xdr:from>
    <xdr:to>
      <xdr:col>0</xdr:col>
      <xdr:colOff>710704</xdr:colOff>
      <xdr:row>17</xdr:row>
      <xdr:rowOff>80611</xdr:rowOff>
    </xdr:to>
    <xdr:sp macro="" textlink="">
      <xdr:nvSpPr>
        <xdr:cNvPr id="21" name="50 Elipse"/>
        <xdr:cNvSpPr/>
      </xdr:nvSpPr>
      <xdr:spPr>
        <a:xfrm>
          <a:off x="630108" y="4400565"/>
          <a:ext cx="80596" cy="80596"/>
        </a:xfrm>
        <a:prstGeom prst="ellipse">
          <a:avLst/>
        </a:prstGeom>
        <a:solidFill>
          <a:srgbClr val="4DD35A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586153</xdr:colOff>
      <xdr:row>22</xdr:row>
      <xdr:rowOff>39334</xdr:rowOff>
    </xdr:from>
    <xdr:to>
      <xdr:col>10</xdr:col>
      <xdr:colOff>505557</xdr:colOff>
      <xdr:row>22</xdr:row>
      <xdr:rowOff>85053</xdr:rowOff>
    </xdr:to>
    <xdr:sp macro="" textlink="">
      <xdr:nvSpPr>
        <xdr:cNvPr id="22" name="54 Rectángulo"/>
        <xdr:cNvSpPr/>
      </xdr:nvSpPr>
      <xdr:spPr>
        <a:xfrm>
          <a:off x="586153" y="5212913"/>
          <a:ext cx="7539404" cy="45719"/>
        </a:xfrm>
        <a:prstGeom prst="rect">
          <a:avLst/>
        </a:prstGeom>
        <a:solidFill>
          <a:srgbClr val="4DD35A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249115</xdr:colOff>
      <xdr:row>22</xdr:row>
      <xdr:rowOff>112603</xdr:rowOff>
    </xdr:from>
    <xdr:ext cx="5164234" cy="276807"/>
    <xdr:sp macro="" textlink="">
      <xdr:nvSpPr>
        <xdr:cNvPr id="25" name="31 CuadroTexto"/>
        <xdr:cNvSpPr txBox="1"/>
      </xdr:nvSpPr>
      <xdr:spPr>
        <a:xfrm>
          <a:off x="1773115" y="5286182"/>
          <a:ext cx="5164234" cy="276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2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2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 editAs="oneCell">
    <xdr:from>
      <xdr:col>1</xdr:col>
      <xdr:colOff>60158</xdr:colOff>
      <xdr:row>0</xdr:row>
      <xdr:rowOff>80212</xdr:rowOff>
    </xdr:from>
    <xdr:to>
      <xdr:col>4</xdr:col>
      <xdr:colOff>33862</xdr:colOff>
      <xdr:row>0</xdr:row>
      <xdr:rowOff>401054</xdr:rowOff>
    </xdr:to>
    <xdr:pic>
      <xdr:nvPicPr>
        <xdr:cNvPr id="26" name="11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432"/>
        <a:stretch/>
      </xdr:blipFill>
      <xdr:spPr bwMode="auto">
        <a:xfrm>
          <a:off x="822158" y="80212"/>
          <a:ext cx="2259704" cy="320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140368</xdr:colOff>
      <xdr:row>0</xdr:row>
      <xdr:rowOff>310816</xdr:rowOff>
    </xdr:from>
    <xdr:to>
      <xdr:col>10</xdr:col>
      <xdr:colOff>718627</xdr:colOff>
      <xdr:row>0</xdr:row>
      <xdr:rowOff>592588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74368" y="310816"/>
          <a:ext cx="2864259" cy="281772"/>
        </a:xfrm>
        <a:prstGeom prst="rect">
          <a:avLst/>
        </a:prstGeom>
      </xdr:spPr>
    </xdr:pic>
    <xdr:clientData/>
  </xdr:twoCellAnchor>
  <xdr:twoCellAnchor>
    <xdr:from>
      <xdr:col>8</xdr:col>
      <xdr:colOff>732423</xdr:colOff>
      <xdr:row>16</xdr:row>
      <xdr:rowOff>140368</xdr:rowOff>
    </xdr:from>
    <xdr:to>
      <xdr:col>10</xdr:col>
      <xdr:colOff>741948</xdr:colOff>
      <xdr:row>18</xdr:row>
      <xdr:rowOff>121318</xdr:rowOff>
    </xdr:to>
    <xdr:grpSp>
      <xdr:nvGrpSpPr>
        <xdr:cNvPr id="24" name="Grupo 23">
          <a:hlinkClick xmlns:r="http://schemas.openxmlformats.org/officeDocument/2006/relationships" r:id="rId15" tooltip=" "/>
        </xdr:cNvPr>
        <xdr:cNvGrpSpPr/>
      </xdr:nvGrpSpPr>
      <xdr:grpSpPr>
        <a:xfrm>
          <a:off x="6828423" y="4351421"/>
          <a:ext cx="1533525" cy="361950"/>
          <a:chOff x="5781675" y="4838700"/>
          <a:chExt cx="1533525" cy="361950"/>
        </a:xfrm>
      </xdr:grpSpPr>
      <xdr:sp macro="" textlink="">
        <xdr:nvSpPr>
          <xdr:cNvPr id="28" name="Rectángulo redondeado 27"/>
          <xdr:cNvSpPr/>
        </xdr:nvSpPr>
        <xdr:spPr>
          <a:xfrm>
            <a:off x="5781675" y="4838700"/>
            <a:ext cx="1533525" cy="361950"/>
          </a:xfrm>
          <a:prstGeom prst="roundRect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29" name="CuadroTexto 28"/>
          <xdr:cNvSpPr txBox="1"/>
        </xdr:nvSpPr>
        <xdr:spPr>
          <a:xfrm>
            <a:off x="5876925" y="4886325"/>
            <a:ext cx="1286699" cy="2614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  <a:latin typeface="Maiandra GD" panose="020E0502030308020204" pitchFamily="34" charset="0"/>
              </a:rPr>
              <a:t>Clic</a:t>
            </a:r>
            <a:r>
              <a:rPr lang="es-CO" sz="1100" b="1" baseline="0">
                <a:solidFill>
                  <a:schemeClr val="bg1"/>
                </a:solidFill>
                <a:latin typeface="Maiandra GD" panose="020E0502030308020204" pitchFamily="34" charset="0"/>
              </a:rPr>
              <a:t> para </a:t>
            </a:r>
            <a:r>
              <a:rPr lang="es-CO" sz="1100" b="1">
                <a:solidFill>
                  <a:schemeClr val="bg1"/>
                </a:solidFill>
                <a:latin typeface="Maiandra GD" panose="020E0502030308020204" pitchFamily="34" charset="0"/>
              </a:rPr>
              <a:t>Regresar</a:t>
            </a:r>
          </a:p>
        </xdr:txBody>
      </xdr:sp>
    </xdr:grpSp>
    <xdr:clientData/>
  </xdr:twoCellAnchor>
  <xdr:twoCellAnchor editAs="oneCell">
    <xdr:from>
      <xdr:col>6</xdr:col>
      <xdr:colOff>75493</xdr:colOff>
      <xdr:row>6</xdr:row>
      <xdr:rowOff>50131</xdr:rowOff>
    </xdr:from>
    <xdr:to>
      <xdr:col>11</xdr:col>
      <xdr:colOff>0</xdr:colOff>
      <xdr:row>16</xdr:row>
      <xdr:rowOff>140369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33" t="5183" r="17105" b="29158"/>
        <a:stretch/>
      </xdr:blipFill>
      <xdr:spPr>
        <a:xfrm>
          <a:off x="4647493" y="2356184"/>
          <a:ext cx="3734507" cy="1995238"/>
        </a:xfrm>
        <a:prstGeom prst="rect">
          <a:avLst/>
        </a:prstGeom>
      </xdr:spPr>
    </xdr:pic>
    <xdr:clientData/>
  </xdr:twoCellAnchor>
  <xdr:twoCellAnchor>
    <xdr:from>
      <xdr:col>1</xdr:col>
      <xdr:colOff>36634</xdr:colOff>
      <xdr:row>9</xdr:row>
      <xdr:rowOff>130344</xdr:rowOff>
    </xdr:from>
    <xdr:to>
      <xdr:col>2</xdr:col>
      <xdr:colOff>707626</xdr:colOff>
      <xdr:row>10</xdr:row>
      <xdr:rowOff>171962</xdr:rowOff>
    </xdr:to>
    <xdr:grpSp>
      <xdr:nvGrpSpPr>
        <xdr:cNvPr id="7" name="6 Grupo"/>
        <xdr:cNvGrpSpPr/>
      </xdr:nvGrpSpPr>
      <xdr:grpSpPr>
        <a:xfrm>
          <a:off x="798634" y="3007897"/>
          <a:ext cx="1432992" cy="232118"/>
          <a:chOff x="798634" y="3007897"/>
          <a:chExt cx="1432992" cy="232118"/>
        </a:xfrm>
      </xdr:grpSpPr>
      <xdr:pic>
        <xdr:nvPicPr>
          <xdr:cNvPr id="11" name="40 Imagen">
            <a:hlinkClick xmlns:r="http://schemas.openxmlformats.org/officeDocument/2006/relationships" r:id="rId17" tooltip=" 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2087" b="-3477"/>
          <a:stretch/>
        </xdr:blipFill>
        <xdr:spPr bwMode="auto">
          <a:xfrm>
            <a:off x="798634" y="3015000"/>
            <a:ext cx="805577" cy="223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40 Imagen">
            <a:hlinkClick xmlns:r="http://schemas.openxmlformats.org/officeDocument/2006/relationships" r:id="rId17" tooltip=" 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000" t="-7466" b="-1"/>
          <a:stretch/>
        </xdr:blipFill>
        <xdr:spPr bwMode="auto">
          <a:xfrm>
            <a:off x="1594183" y="3007897"/>
            <a:ext cx="637443" cy="23211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40106</xdr:colOff>
      <xdr:row>0</xdr:row>
      <xdr:rowOff>391027</xdr:rowOff>
    </xdr:from>
    <xdr:to>
      <xdr:col>4</xdr:col>
      <xdr:colOff>694445</xdr:colOff>
      <xdr:row>0</xdr:row>
      <xdr:rowOff>671763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2106" y="391027"/>
          <a:ext cx="2940339" cy="2807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19050</xdr:colOff>
      <xdr:row>27</xdr:row>
      <xdr:rowOff>180975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87" r="2135"/>
        <a:stretch/>
      </xdr:blipFill>
      <xdr:spPr>
        <a:xfrm>
          <a:off x="0" y="0"/>
          <a:ext cx="7419975" cy="5324475"/>
        </a:xfrm>
        <a:prstGeom prst="rect">
          <a:avLst/>
        </a:prstGeom>
      </xdr:spPr>
    </xdr:pic>
    <xdr:clientData/>
  </xdr:twoCellAnchor>
  <xdr:twoCellAnchor>
    <xdr:from>
      <xdr:col>7</xdr:col>
      <xdr:colOff>447675</xdr:colOff>
      <xdr:row>25</xdr:row>
      <xdr:rowOff>76200</xdr:rowOff>
    </xdr:from>
    <xdr:to>
      <xdr:col>9</xdr:col>
      <xdr:colOff>457200</xdr:colOff>
      <xdr:row>27</xdr:row>
      <xdr:rowOff>57150</xdr:rowOff>
    </xdr:to>
    <xdr:grpSp>
      <xdr:nvGrpSpPr>
        <xdr:cNvPr id="5" name="Grupo 4">
          <a:hlinkClick xmlns:r="http://schemas.openxmlformats.org/officeDocument/2006/relationships" r:id="rId2" tooltip=" "/>
        </xdr:cNvPr>
        <xdr:cNvGrpSpPr/>
      </xdr:nvGrpSpPr>
      <xdr:grpSpPr>
        <a:xfrm>
          <a:off x="5781675" y="4838700"/>
          <a:ext cx="1533525" cy="361950"/>
          <a:chOff x="5781675" y="4838700"/>
          <a:chExt cx="1533525" cy="361950"/>
        </a:xfrm>
      </xdr:grpSpPr>
      <xdr:sp macro="" textlink="">
        <xdr:nvSpPr>
          <xdr:cNvPr id="3" name="Rectángulo redondeado 2"/>
          <xdr:cNvSpPr/>
        </xdr:nvSpPr>
        <xdr:spPr>
          <a:xfrm>
            <a:off x="5781675" y="4838700"/>
            <a:ext cx="1533525" cy="361950"/>
          </a:xfrm>
          <a:prstGeom prst="roundRect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4" name="CuadroTexto 3"/>
          <xdr:cNvSpPr txBox="1"/>
        </xdr:nvSpPr>
        <xdr:spPr>
          <a:xfrm>
            <a:off x="5876925" y="4886325"/>
            <a:ext cx="1248034" cy="2614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  <a:latin typeface="Maiandra GD" panose="020E0502030308020204" pitchFamily="34" charset="0"/>
              </a:rPr>
              <a:t>Clic</a:t>
            </a:r>
            <a:r>
              <a:rPr lang="es-CO" sz="1100" b="1" baseline="0">
                <a:solidFill>
                  <a:schemeClr val="bg1"/>
                </a:solidFill>
                <a:latin typeface="Maiandra GD" panose="020E0502030308020204" pitchFamily="34" charset="0"/>
              </a:rPr>
              <a:t> para </a:t>
            </a:r>
            <a:r>
              <a:rPr lang="es-CO" sz="1100" b="1">
                <a:solidFill>
                  <a:schemeClr val="bg1"/>
                </a:solidFill>
                <a:latin typeface="Maiandra GD" panose="020E0502030308020204" pitchFamily="34" charset="0"/>
              </a:rPr>
              <a:t>Ingresar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16476</xdr:rowOff>
    </xdr:from>
    <xdr:to>
      <xdr:col>15</xdr:col>
      <xdr:colOff>9525</xdr:colOff>
      <xdr:row>5</xdr:row>
      <xdr:rowOff>62195</xdr:rowOff>
    </xdr:to>
    <xdr:sp macro="" textlink="">
      <xdr:nvSpPr>
        <xdr:cNvPr id="5" name="13 Rectángulo"/>
        <xdr:cNvSpPr/>
      </xdr:nvSpPr>
      <xdr:spPr>
        <a:xfrm>
          <a:off x="0" y="968976"/>
          <a:ext cx="11430000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161925</xdr:rowOff>
    </xdr:from>
    <xdr:to>
      <xdr:col>15</xdr:col>
      <xdr:colOff>9525</xdr:colOff>
      <xdr:row>5</xdr:row>
      <xdr:rowOff>17144</xdr:rowOff>
    </xdr:to>
    <xdr:sp macro="" textlink="">
      <xdr:nvSpPr>
        <xdr:cNvPr id="6" name="14 Rectángulo"/>
        <xdr:cNvSpPr/>
      </xdr:nvSpPr>
      <xdr:spPr>
        <a:xfrm>
          <a:off x="0" y="923925"/>
          <a:ext cx="11430000" cy="4571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65</xdr:row>
      <xdr:rowOff>10181</xdr:rowOff>
    </xdr:from>
    <xdr:to>
      <xdr:col>15</xdr:col>
      <xdr:colOff>0</xdr:colOff>
      <xdr:row>65</xdr:row>
      <xdr:rowOff>55900</xdr:rowOff>
    </xdr:to>
    <xdr:sp macro="" textlink="">
      <xdr:nvSpPr>
        <xdr:cNvPr id="8" name="31 Rectángulo"/>
        <xdr:cNvSpPr/>
      </xdr:nvSpPr>
      <xdr:spPr>
        <a:xfrm>
          <a:off x="0" y="12249294"/>
          <a:ext cx="12689758" cy="45719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1209289</xdr:colOff>
      <xdr:row>66</xdr:row>
      <xdr:rowOff>30890</xdr:rowOff>
    </xdr:from>
    <xdr:ext cx="6824176" cy="338298"/>
    <xdr:sp macro="" textlink="">
      <xdr:nvSpPr>
        <xdr:cNvPr id="9" name="33 CuadroTexto"/>
        <xdr:cNvSpPr txBox="1"/>
      </xdr:nvSpPr>
      <xdr:spPr>
        <a:xfrm>
          <a:off x="3575176" y="12464600"/>
          <a:ext cx="6824176" cy="338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6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6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6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65</xdr:row>
      <xdr:rowOff>61720</xdr:rowOff>
    </xdr:from>
    <xdr:to>
      <xdr:col>15</xdr:col>
      <xdr:colOff>0</xdr:colOff>
      <xdr:row>65</xdr:row>
      <xdr:rowOff>107439</xdr:rowOff>
    </xdr:to>
    <xdr:sp macro="" textlink="">
      <xdr:nvSpPr>
        <xdr:cNvPr id="10" name="31 Rectángulo"/>
        <xdr:cNvSpPr/>
      </xdr:nvSpPr>
      <xdr:spPr>
        <a:xfrm>
          <a:off x="0" y="12300833"/>
          <a:ext cx="12689758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4</xdr:col>
      <xdr:colOff>36451</xdr:colOff>
      <xdr:row>2</xdr:row>
      <xdr:rowOff>25636</xdr:rowOff>
    </xdr:from>
    <xdr:to>
      <xdr:col>7</xdr:col>
      <xdr:colOff>237807</xdr:colOff>
      <xdr:row>3</xdr:row>
      <xdr:rowOff>112812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1290" y="414830"/>
          <a:ext cx="2864259" cy="281772"/>
        </a:xfrm>
        <a:prstGeom prst="rect">
          <a:avLst/>
        </a:prstGeom>
      </xdr:spPr>
    </xdr:pic>
    <xdr:clientData/>
  </xdr:twoCellAnchor>
  <xdr:oneCellAnchor>
    <xdr:from>
      <xdr:col>3</xdr:col>
      <xdr:colOff>230599</xdr:colOff>
      <xdr:row>25</xdr:row>
      <xdr:rowOff>49968</xdr:rowOff>
    </xdr:from>
    <xdr:ext cx="4793876" cy="230704"/>
    <xdr:sp macro="" textlink="">
      <xdr:nvSpPr>
        <xdr:cNvPr id="12" name="9 CuadroTexto"/>
        <xdr:cNvSpPr txBox="1"/>
      </xdr:nvSpPr>
      <xdr:spPr>
        <a:xfrm>
          <a:off x="4143018" y="4576903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125076</xdr:colOff>
      <xdr:row>0</xdr:row>
      <xdr:rowOff>134697</xdr:rowOff>
    </xdr:from>
    <xdr:to>
      <xdr:col>2</xdr:col>
      <xdr:colOff>355985</xdr:colOff>
      <xdr:row>3</xdr:row>
      <xdr:rowOff>181699</xdr:rowOff>
    </xdr:to>
    <xdr:pic>
      <xdr:nvPicPr>
        <xdr:cNvPr id="15" name="21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846" t="75921" r="44870" b="13553"/>
        <a:stretch/>
      </xdr:blipFill>
      <xdr:spPr>
        <a:xfrm>
          <a:off x="125076" y="134697"/>
          <a:ext cx="2597727" cy="624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15</xdr:col>
      <xdr:colOff>0</xdr:colOff>
      <xdr:row>24</xdr:row>
      <xdr:rowOff>175444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213050</xdr:colOff>
      <xdr:row>45</xdr:row>
      <xdr:rowOff>93089</xdr:rowOff>
    </xdr:from>
    <xdr:to>
      <xdr:col>4</xdr:col>
      <xdr:colOff>263081</xdr:colOff>
      <xdr:row>59</xdr:row>
      <xdr:rowOff>77173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1154545</xdr:colOff>
      <xdr:row>59</xdr:row>
      <xdr:rowOff>173182</xdr:rowOff>
    </xdr:from>
    <xdr:ext cx="3703177" cy="307520"/>
    <xdr:sp macro="" textlink="DinamicaLocalidadTodasMallas!$W$127">
      <xdr:nvSpPr>
        <xdr:cNvPr id="19" name="CuadroTexto 18"/>
        <xdr:cNvSpPr txBox="1"/>
      </xdr:nvSpPr>
      <xdr:spPr>
        <a:xfrm>
          <a:off x="1914621" y="10525606"/>
          <a:ext cx="3703177" cy="307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fld id="{C0D6E6D3-9377-4914-88B4-A5AF3FFF894F}" type="TxLink">
            <a:rPr lang="en-US" sz="1400" b="1" i="0" u="none" strike="noStrike">
              <a:solidFill>
                <a:schemeClr val="tx2">
                  <a:lumMod val="75000"/>
                </a:schemeClr>
              </a:solidFill>
              <a:latin typeface="Maiandra GD" panose="020E0502030308020204" pitchFamily="34" charset="0"/>
              <a:ea typeface="+mn-ea"/>
              <a:cs typeface="+mn-cs"/>
            </a:rPr>
            <a:pPr algn="ctr"/>
            <a:t>8 KENNEDY</a:t>
          </a:fld>
          <a:endParaRPr lang="es-CO" sz="1400" b="1" i="0" u="none" strike="noStrike">
            <a:solidFill>
              <a:schemeClr val="tx2">
                <a:lumMod val="75000"/>
              </a:schemeClr>
            </a:solidFill>
            <a:latin typeface="Maiandra GD" panose="020E0502030308020204" pitchFamily="34" charset="0"/>
            <a:ea typeface="+mn-ea"/>
            <a:cs typeface="+mn-cs"/>
          </a:endParaRPr>
        </a:p>
      </xdr:txBody>
    </xdr:sp>
    <xdr:clientData/>
  </xdr:oneCellAnchor>
  <xdr:twoCellAnchor>
    <xdr:from>
      <xdr:col>13</xdr:col>
      <xdr:colOff>522338</xdr:colOff>
      <xdr:row>0</xdr:row>
      <xdr:rowOff>174113</xdr:rowOff>
    </xdr:from>
    <xdr:to>
      <xdr:col>14</xdr:col>
      <xdr:colOff>476753</xdr:colOff>
      <xdr:row>4</xdr:row>
      <xdr:rowOff>64266</xdr:rowOff>
    </xdr:to>
    <xdr:grpSp>
      <xdr:nvGrpSpPr>
        <xdr:cNvPr id="17" name="18 Grupo">
          <a:hlinkClick xmlns:r="http://schemas.openxmlformats.org/officeDocument/2006/relationships" r:id="rId5" tooltip=" "/>
        </xdr:cNvPr>
        <xdr:cNvGrpSpPr/>
      </xdr:nvGrpSpPr>
      <xdr:grpSpPr>
        <a:xfrm>
          <a:off x="11707140" y="174113"/>
          <a:ext cx="718301" cy="644608"/>
          <a:chOff x="6734176" y="3556279"/>
          <a:chExt cx="1111405" cy="906800"/>
        </a:xfrm>
      </xdr:grpSpPr>
      <xdr:pic>
        <xdr:nvPicPr>
          <xdr:cNvPr id="21" name="19 Imagen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814" y="3556279"/>
            <a:ext cx="1082767" cy="906800"/>
          </a:xfrm>
          <a:prstGeom prst="rect">
            <a:avLst/>
          </a:prstGeom>
        </xdr:spPr>
      </xdr:pic>
      <xdr:sp macro="" textlink="">
        <xdr:nvSpPr>
          <xdr:cNvPr id="22" name="20 CuadroTexto"/>
          <xdr:cNvSpPr txBox="1"/>
        </xdr:nvSpPr>
        <xdr:spPr>
          <a:xfrm>
            <a:off x="6734176" y="3609973"/>
            <a:ext cx="820360" cy="3483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0</xdr:colOff>
      <xdr:row>30</xdr:row>
      <xdr:rowOff>125376</xdr:rowOff>
    </xdr:from>
    <xdr:to>
      <xdr:col>16384</xdr:col>
      <xdr:colOff>1433518</xdr:colOff>
      <xdr:row>30</xdr:row>
      <xdr:rowOff>125884</xdr:rowOff>
    </xdr:to>
    <xdr:cxnSp macro="">
      <xdr:nvCxnSpPr>
        <xdr:cNvPr id="23" name="26 Conector recto"/>
        <xdr:cNvCxnSpPr/>
      </xdr:nvCxnSpPr>
      <xdr:spPr>
        <a:xfrm flipV="1">
          <a:off x="0" y="5625295"/>
          <a:ext cx="14123276" cy="508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9112</xdr:colOff>
      <xdr:row>28</xdr:row>
      <xdr:rowOff>0</xdr:rowOff>
    </xdr:from>
    <xdr:to>
      <xdr:col>3</xdr:col>
      <xdr:colOff>360237</xdr:colOff>
      <xdr:row>30</xdr:row>
      <xdr:rowOff>81927</xdr:rowOff>
    </xdr:to>
    <xdr:pic>
      <xdr:nvPicPr>
        <xdr:cNvPr id="24" name="35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2" y="5110726"/>
          <a:ext cx="4263544" cy="47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163871</xdr:colOff>
      <xdr:row>33</xdr:row>
      <xdr:rowOff>0</xdr:rowOff>
    </xdr:from>
    <xdr:to>
      <xdr:col>14</xdr:col>
      <xdr:colOff>542823</xdr:colOff>
      <xdr:row>60</xdr:row>
      <xdr:rowOff>163871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2" t="1581" r="3846" b="2344"/>
        <a:stretch/>
      </xdr:blipFill>
      <xdr:spPr>
        <a:xfrm>
          <a:off x="8541774" y="5827661"/>
          <a:ext cx="3932904" cy="5602339"/>
        </a:xfrm>
        <a:prstGeom prst="rect">
          <a:avLst/>
        </a:prstGeom>
      </xdr:spPr>
    </xdr:pic>
    <xdr:clientData/>
  </xdr:twoCellAnchor>
  <xdr:oneCellAnchor>
    <xdr:from>
      <xdr:col>3</xdr:col>
      <xdr:colOff>378951</xdr:colOff>
      <xdr:row>63</xdr:row>
      <xdr:rowOff>51210</xdr:rowOff>
    </xdr:from>
    <xdr:ext cx="5306196" cy="246093"/>
    <xdr:sp macro="" textlink="">
      <xdr:nvSpPr>
        <xdr:cNvPr id="26" name="9 CuadroTexto"/>
        <xdr:cNvSpPr txBox="1"/>
      </xdr:nvSpPr>
      <xdr:spPr>
        <a:xfrm>
          <a:off x="4291370" y="11901129"/>
          <a:ext cx="5306196" cy="2460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0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10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10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5</xdr:row>
      <xdr:rowOff>37723</xdr:rowOff>
    </xdr:from>
    <xdr:to>
      <xdr:col>15</xdr:col>
      <xdr:colOff>0</xdr:colOff>
      <xdr:row>68</xdr:row>
      <xdr:rowOff>188613</xdr:rowOff>
    </xdr:to>
    <xdr:sp macro="" textlink="">
      <xdr:nvSpPr>
        <xdr:cNvPr id="27" name="26 Rectángulo"/>
        <xdr:cNvSpPr/>
      </xdr:nvSpPr>
      <xdr:spPr>
        <a:xfrm>
          <a:off x="0" y="980792"/>
          <a:ext cx="12712574" cy="11656336"/>
        </a:xfrm>
        <a:prstGeom prst="rect">
          <a:avLst/>
        </a:prstGeom>
        <a:solidFill>
          <a:srgbClr val="FFFFFF">
            <a:alpha val="5098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452196</xdr:colOff>
      <xdr:row>33</xdr:row>
      <xdr:rowOff>0</xdr:rowOff>
    </xdr:from>
    <xdr:to>
      <xdr:col>4</xdr:col>
      <xdr:colOff>1452491</xdr:colOff>
      <xdr:row>42</xdr:row>
      <xdr:rowOff>67348</xdr:rowOff>
    </xdr:to>
    <xdr:grpSp>
      <xdr:nvGrpSpPr>
        <xdr:cNvPr id="2" name="1 Grupo"/>
        <xdr:cNvGrpSpPr/>
      </xdr:nvGrpSpPr>
      <xdr:grpSpPr>
        <a:xfrm>
          <a:off x="452196" y="5648985"/>
          <a:ext cx="6290914" cy="1764873"/>
          <a:chOff x="452196" y="5648985"/>
          <a:chExt cx="6290914" cy="1764873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LOCALIDAD_ 7"/>
              <xdr:cNvGraphicFramePr/>
            </xdr:nvGraphicFramePr>
            <xdr:xfrm>
              <a:off x="452196" y="5648985"/>
              <a:ext cx="6290914" cy="1764873"/>
            </xdr:xfrm>
            <a:graphic>
              <a:graphicData uri="http://schemas.microsoft.com/office/drawing/2010/slicer">
                <sle:slicer xmlns:sle="http://schemas.microsoft.com/office/drawing/2010/slicer" name="LOCALIDAD_ 7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452196" y="5648985"/>
                <a:ext cx="6290914" cy="1764873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  </a:r>
              </a:p>
            </xdr:txBody>
          </xdr:sp>
        </mc:Fallback>
      </mc:AlternateContent>
      <xdr:sp macro="" textlink="">
        <xdr:nvSpPr>
          <xdr:cNvPr id="28" name="27 Rectángulo"/>
          <xdr:cNvSpPr/>
        </xdr:nvSpPr>
        <xdr:spPr>
          <a:xfrm>
            <a:off x="6403441" y="5677278"/>
            <a:ext cx="266700" cy="1905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640477</xdr:colOff>
      <xdr:row>0</xdr:row>
      <xdr:rowOff>141682</xdr:rowOff>
    </xdr:from>
    <xdr:to>
      <xdr:col>13</xdr:col>
      <xdr:colOff>586415</xdr:colOff>
      <xdr:row>4</xdr:row>
      <xdr:rowOff>65739</xdr:rowOff>
    </xdr:to>
    <xdr:grpSp>
      <xdr:nvGrpSpPr>
        <xdr:cNvPr id="2" name="18 Grupo">
          <a:hlinkClick xmlns:r="http://schemas.openxmlformats.org/officeDocument/2006/relationships" r:id="rId1" tooltip=" "/>
        </xdr:cNvPr>
        <xdr:cNvGrpSpPr/>
      </xdr:nvGrpSpPr>
      <xdr:grpSpPr>
        <a:xfrm>
          <a:off x="12798859" y="141682"/>
          <a:ext cx="707938" cy="686057"/>
          <a:chOff x="6734176" y="3556279"/>
          <a:chExt cx="1111405" cy="906800"/>
        </a:xfrm>
      </xdr:grpSpPr>
      <xdr:pic>
        <xdr:nvPicPr>
          <xdr:cNvPr id="3" name="19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814" y="3556279"/>
            <a:ext cx="1082767" cy="906800"/>
          </a:xfrm>
          <a:prstGeom prst="rect">
            <a:avLst/>
          </a:prstGeom>
        </xdr:spPr>
      </xdr:pic>
      <xdr:sp macro="" textlink="">
        <xdr:nvSpPr>
          <xdr:cNvPr id="4" name="20 CuadroTexto"/>
          <xdr:cNvSpPr txBox="1"/>
        </xdr:nvSpPr>
        <xdr:spPr>
          <a:xfrm>
            <a:off x="6734176" y="3609973"/>
            <a:ext cx="820360" cy="3483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1</xdr:colOff>
      <xdr:row>5</xdr:row>
      <xdr:rowOff>16476</xdr:rowOff>
    </xdr:from>
    <xdr:to>
      <xdr:col>13</xdr:col>
      <xdr:colOff>631550</xdr:colOff>
      <xdr:row>5</xdr:row>
      <xdr:rowOff>62195</xdr:rowOff>
    </xdr:to>
    <xdr:sp macro="" textlink="">
      <xdr:nvSpPr>
        <xdr:cNvPr id="5" name="13 Rectángulo"/>
        <xdr:cNvSpPr/>
      </xdr:nvSpPr>
      <xdr:spPr>
        <a:xfrm>
          <a:off x="1" y="948269"/>
          <a:ext cx="13593832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161925</xdr:rowOff>
    </xdr:from>
    <xdr:to>
      <xdr:col>13</xdr:col>
      <xdr:colOff>636912</xdr:colOff>
      <xdr:row>5</xdr:row>
      <xdr:rowOff>18292</xdr:rowOff>
    </xdr:to>
    <xdr:sp macro="" textlink="">
      <xdr:nvSpPr>
        <xdr:cNvPr id="6" name="14 Rectángulo"/>
        <xdr:cNvSpPr/>
      </xdr:nvSpPr>
      <xdr:spPr>
        <a:xfrm>
          <a:off x="0" y="919335"/>
          <a:ext cx="13581731" cy="4571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4</xdr:col>
      <xdr:colOff>519865</xdr:colOff>
      <xdr:row>24</xdr:row>
      <xdr:rowOff>29577</xdr:rowOff>
    </xdr:from>
    <xdr:ext cx="4793876" cy="230704"/>
    <xdr:sp macro="" textlink="">
      <xdr:nvSpPr>
        <xdr:cNvPr id="7" name="9 CuadroTexto"/>
        <xdr:cNvSpPr txBox="1"/>
      </xdr:nvSpPr>
      <xdr:spPr>
        <a:xfrm>
          <a:off x="3567865" y="4268202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65</xdr:row>
      <xdr:rowOff>137323</xdr:rowOff>
    </xdr:from>
    <xdr:to>
      <xdr:col>15</xdr:col>
      <xdr:colOff>0</xdr:colOff>
      <xdr:row>65</xdr:row>
      <xdr:rowOff>183042</xdr:rowOff>
    </xdr:to>
    <xdr:sp macro="" textlink="">
      <xdr:nvSpPr>
        <xdr:cNvPr id="8" name="31 Rectángulo"/>
        <xdr:cNvSpPr/>
      </xdr:nvSpPr>
      <xdr:spPr>
        <a:xfrm>
          <a:off x="0" y="12180426"/>
          <a:ext cx="14495517" cy="45719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379693</xdr:colOff>
      <xdr:row>66</xdr:row>
      <xdr:rowOff>158032</xdr:rowOff>
    </xdr:from>
    <xdr:ext cx="6824176" cy="338298"/>
    <xdr:sp macro="" textlink="">
      <xdr:nvSpPr>
        <xdr:cNvPr id="9" name="33 CuadroTexto"/>
        <xdr:cNvSpPr txBox="1"/>
      </xdr:nvSpPr>
      <xdr:spPr>
        <a:xfrm>
          <a:off x="4200641" y="12387256"/>
          <a:ext cx="6824176" cy="338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6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6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6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66</xdr:row>
      <xdr:rowOff>2741</xdr:rowOff>
    </xdr:from>
    <xdr:to>
      <xdr:col>15</xdr:col>
      <xdr:colOff>0</xdr:colOff>
      <xdr:row>66</xdr:row>
      <xdr:rowOff>48460</xdr:rowOff>
    </xdr:to>
    <xdr:sp macro="" textlink="">
      <xdr:nvSpPr>
        <xdr:cNvPr id="10" name="31 Rectángulo"/>
        <xdr:cNvSpPr/>
      </xdr:nvSpPr>
      <xdr:spPr>
        <a:xfrm>
          <a:off x="0" y="12231965"/>
          <a:ext cx="14495517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4</xdr:col>
      <xdr:colOff>524981</xdr:colOff>
      <xdr:row>2</xdr:row>
      <xdr:rowOff>36362</xdr:rowOff>
    </xdr:from>
    <xdr:to>
      <xdr:col>7</xdr:col>
      <xdr:colOff>297623</xdr:colOff>
      <xdr:row>3</xdr:row>
      <xdr:rowOff>123538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80153" y="408603"/>
          <a:ext cx="2881953" cy="273297"/>
        </a:xfrm>
        <a:prstGeom prst="rect">
          <a:avLst/>
        </a:prstGeom>
      </xdr:spPr>
    </xdr:pic>
    <xdr:clientData/>
  </xdr:twoCellAnchor>
  <xdr:oneCellAnchor>
    <xdr:from>
      <xdr:col>3</xdr:col>
      <xdr:colOff>536466</xdr:colOff>
      <xdr:row>26</xdr:row>
      <xdr:rowOff>54740</xdr:rowOff>
    </xdr:from>
    <xdr:ext cx="5306196" cy="246093"/>
    <xdr:sp macro="" textlink="">
      <xdr:nvSpPr>
        <xdr:cNvPr id="14" name="9 CuadroTexto"/>
        <xdr:cNvSpPr txBox="1"/>
      </xdr:nvSpPr>
      <xdr:spPr>
        <a:xfrm>
          <a:off x="4357414" y="4565430"/>
          <a:ext cx="5306196" cy="2460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0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10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10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 editAs="oneCell">
    <xdr:from>
      <xdr:col>0</xdr:col>
      <xdr:colOff>76971</xdr:colOff>
      <xdr:row>0</xdr:row>
      <xdr:rowOff>144318</xdr:rowOff>
    </xdr:from>
    <xdr:to>
      <xdr:col>2</xdr:col>
      <xdr:colOff>163561</xdr:colOff>
      <xdr:row>4</xdr:row>
      <xdr:rowOff>13553</xdr:rowOff>
    </xdr:to>
    <xdr:pic>
      <xdr:nvPicPr>
        <xdr:cNvPr id="15" name="20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059" t="32939" r="45088" b="44463"/>
        <a:stretch/>
      </xdr:blipFill>
      <xdr:spPr>
        <a:xfrm>
          <a:off x="76971" y="144318"/>
          <a:ext cx="2260984" cy="6389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28865</xdr:rowOff>
    </xdr:from>
    <xdr:to>
      <xdr:col>13</xdr:col>
      <xdr:colOff>569429</xdr:colOff>
      <xdr:row>26</xdr:row>
      <xdr:rowOff>48106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653339</xdr:colOff>
      <xdr:row>46</xdr:row>
      <xdr:rowOff>188516</xdr:rowOff>
    </xdr:from>
    <xdr:to>
      <xdr:col>4</xdr:col>
      <xdr:colOff>741854</xdr:colOff>
      <xdr:row>60</xdr:row>
      <xdr:rowOff>168323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</xdr:col>
      <xdr:colOff>1279621</xdr:colOff>
      <xdr:row>60</xdr:row>
      <xdr:rowOff>125075</xdr:rowOff>
    </xdr:from>
    <xdr:ext cx="3703177" cy="307520"/>
    <xdr:sp macro="" textlink="DinamicaLocalidadTodasMallas!$W$102">
      <xdr:nvSpPr>
        <xdr:cNvPr id="18" name="CuadroTexto 17"/>
        <xdr:cNvSpPr txBox="1"/>
      </xdr:nvSpPr>
      <xdr:spPr>
        <a:xfrm>
          <a:off x="2039697" y="9678939"/>
          <a:ext cx="3703177" cy="307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fld id="{600842FE-24F5-45A1-8DE9-30B8F9474F2E}" type="TxLink">
            <a:rPr lang="en-US" sz="1400" b="1" i="0" u="none" strike="noStrike">
              <a:solidFill>
                <a:schemeClr val="tx2">
                  <a:lumMod val="75000"/>
                </a:schemeClr>
              </a:solidFill>
              <a:latin typeface="Maiandra GD" panose="020E0502030308020204" pitchFamily="34" charset="0"/>
              <a:ea typeface="+mn-ea"/>
              <a:cs typeface="+mn-cs"/>
            </a:rPr>
            <a:pPr algn="ctr"/>
            <a:t>14 LOS MARTIRES</a:t>
          </a:fld>
          <a:endParaRPr lang="es-CO" sz="1400" b="1" i="0" u="none" strike="noStrike">
            <a:solidFill>
              <a:schemeClr val="tx2">
                <a:lumMod val="75000"/>
              </a:schemeClr>
            </a:solidFill>
            <a:latin typeface="Maiandra GD" panose="020E0502030308020204" pitchFamily="34" charset="0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0</xdr:colOff>
      <xdr:row>31</xdr:row>
      <xdr:rowOff>142328</xdr:rowOff>
    </xdr:from>
    <xdr:to>
      <xdr:col>14</xdr:col>
      <xdr:colOff>394138</xdr:colOff>
      <xdr:row>31</xdr:row>
      <xdr:rowOff>142836</xdr:rowOff>
    </xdr:to>
    <xdr:cxnSp macro="">
      <xdr:nvCxnSpPr>
        <xdr:cNvPr id="20" name="26 Conector recto"/>
        <xdr:cNvCxnSpPr/>
      </xdr:nvCxnSpPr>
      <xdr:spPr>
        <a:xfrm flipV="1">
          <a:off x="0" y="5583621"/>
          <a:ext cx="14123276" cy="508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9112</xdr:colOff>
      <xdr:row>29</xdr:row>
      <xdr:rowOff>0</xdr:rowOff>
    </xdr:from>
    <xdr:to>
      <xdr:col>3</xdr:col>
      <xdr:colOff>451708</xdr:colOff>
      <xdr:row>31</xdr:row>
      <xdr:rowOff>98880</xdr:rowOff>
    </xdr:to>
    <xdr:pic>
      <xdr:nvPicPr>
        <xdr:cNvPr id="21" name="35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2" y="5069052"/>
          <a:ext cx="4263544" cy="47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175173</xdr:colOff>
      <xdr:row>34</xdr:row>
      <xdr:rowOff>0</xdr:rowOff>
    </xdr:from>
    <xdr:to>
      <xdr:col>12</xdr:col>
      <xdr:colOff>208019</xdr:colOff>
      <xdr:row>62</xdr:row>
      <xdr:rowOff>30571</xdr:rowOff>
    </xdr:to>
    <xdr:pic>
      <xdr:nvPicPr>
        <xdr:cNvPr id="22" name="Imagen 2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" t="1746" r="3532" b="2505"/>
        <a:stretch/>
      </xdr:blipFill>
      <xdr:spPr>
        <a:xfrm>
          <a:off x="8539656" y="5999655"/>
          <a:ext cx="3864742" cy="5515657"/>
        </a:xfrm>
        <a:prstGeom prst="rect">
          <a:avLst/>
        </a:prstGeom>
      </xdr:spPr>
    </xdr:pic>
    <xdr:clientData/>
  </xdr:twoCellAnchor>
  <xdr:oneCellAnchor>
    <xdr:from>
      <xdr:col>3</xdr:col>
      <xdr:colOff>1204311</xdr:colOff>
      <xdr:row>64</xdr:row>
      <xdr:rowOff>10949</xdr:rowOff>
    </xdr:from>
    <xdr:ext cx="5306196" cy="246093"/>
    <xdr:sp macro="" textlink="">
      <xdr:nvSpPr>
        <xdr:cNvPr id="23" name="9 CuadroTexto"/>
        <xdr:cNvSpPr txBox="1"/>
      </xdr:nvSpPr>
      <xdr:spPr>
        <a:xfrm>
          <a:off x="5025259" y="11867932"/>
          <a:ext cx="5306196" cy="2460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0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10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10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21167</xdr:colOff>
      <xdr:row>5</xdr:row>
      <xdr:rowOff>20484</xdr:rowOff>
    </xdr:from>
    <xdr:to>
      <xdr:col>15</xdr:col>
      <xdr:colOff>0</xdr:colOff>
      <xdr:row>67</xdr:row>
      <xdr:rowOff>20503</xdr:rowOff>
    </xdr:to>
    <xdr:sp macro="" textlink="">
      <xdr:nvSpPr>
        <xdr:cNvPr id="24" name="23 Rectángulo"/>
        <xdr:cNvSpPr/>
      </xdr:nvSpPr>
      <xdr:spPr>
        <a:xfrm>
          <a:off x="21167" y="993468"/>
          <a:ext cx="14041010" cy="11983083"/>
        </a:xfrm>
        <a:prstGeom prst="rect">
          <a:avLst/>
        </a:prstGeom>
        <a:solidFill>
          <a:srgbClr val="FFFFFF">
            <a:alpha val="5098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394468</xdr:colOff>
      <xdr:row>34</xdr:row>
      <xdr:rowOff>9621</xdr:rowOff>
    </xdr:from>
    <xdr:to>
      <xdr:col>5</xdr:col>
      <xdr:colOff>192425</xdr:colOff>
      <xdr:row>43</xdr:row>
      <xdr:rowOff>19243</xdr:rowOff>
    </xdr:to>
    <xdr:grpSp>
      <xdr:nvGrpSpPr>
        <xdr:cNvPr id="13" name="12 Grupo"/>
        <xdr:cNvGrpSpPr/>
      </xdr:nvGrpSpPr>
      <xdr:grpSpPr>
        <a:xfrm>
          <a:off x="394468" y="6150445"/>
          <a:ext cx="6622339" cy="1724122"/>
          <a:chOff x="394468" y="6091730"/>
          <a:chExt cx="6624207" cy="1706263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LOCALIDAD_ 6"/>
              <xdr:cNvGraphicFramePr/>
            </xdr:nvGraphicFramePr>
            <xdr:xfrm>
              <a:off x="394468" y="6091730"/>
              <a:ext cx="6624207" cy="1706263"/>
            </xdr:xfrm>
            <a:graphic>
              <a:graphicData uri="http://schemas.microsoft.com/office/drawing/2010/slicer">
                <sle:slicer xmlns:sle="http://schemas.microsoft.com/office/drawing/2010/slicer" name="LOCALIDAD_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4468" y="6091730"/>
                <a:ext cx="6624207" cy="1706263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  </a:r>
              </a:p>
            </xdr:txBody>
          </xdr:sp>
        </mc:Fallback>
      </mc:AlternateContent>
      <xdr:sp macro="" textlink="">
        <xdr:nvSpPr>
          <xdr:cNvPr id="12" name="11 Rectángulo"/>
          <xdr:cNvSpPr/>
        </xdr:nvSpPr>
        <xdr:spPr>
          <a:xfrm>
            <a:off x="6736954" y="6131719"/>
            <a:ext cx="188516" cy="17859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16476</xdr:rowOff>
    </xdr:from>
    <xdr:to>
      <xdr:col>15</xdr:col>
      <xdr:colOff>9525</xdr:colOff>
      <xdr:row>5</xdr:row>
      <xdr:rowOff>62195</xdr:rowOff>
    </xdr:to>
    <xdr:sp macro="" textlink="">
      <xdr:nvSpPr>
        <xdr:cNvPr id="5" name="13 Rectángulo"/>
        <xdr:cNvSpPr/>
      </xdr:nvSpPr>
      <xdr:spPr>
        <a:xfrm>
          <a:off x="0" y="968976"/>
          <a:ext cx="11430000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161925</xdr:rowOff>
    </xdr:from>
    <xdr:to>
      <xdr:col>15</xdr:col>
      <xdr:colOff>9525</xdr:colOff>
      <xdr:row>5</xdr:row>
      <xdr:rowOff>17144</xdr:rowOff>
    </xdr:to>
    <xdr:sp macro="" textlink="">
      <xdr:nvSpPr>
        <xdr:cNvPr id="6" name="14 Rectángulo"/>
        <xdr:cNvSpPr/>
      </xdr:nvSpPr>
      <xdr:spPr>
        <a:xfrm>
          <a:off x="0" y="923925"/>
          <a:ext cx="11430000" cy="4571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4</xdr:col>
      <xdr:colOff>519865</xdr:colOff>
      <xdr:row>24</xdr:row>
      <xdr:rowOff>29577</xdr:rowOff>
    </xdr:from>
    <xdr:ext cx="4793876" cy="230704"/>
    <xdr:sp macro="" textlink="">
      <xdr:nvSpPr>
        <xdr:cNvPr id="7" name="9 CuadroTexto"/>
        <xdr:cNvSpPr txBox="1"/>
      </xdr:nvSpPr>
      <xdr:spPr>
        <a:xfrm>
          <a:off x="3567865" y="4268202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62</xdr:row>
      <xdr:rowOff>5942</xdr:rowOff>
    </xdr:from>
    <xdr:to>
      <xdr:col>15</xdr:col>
      <xdr:colOff>0</xdr:colOff>
      <xdr:row>62</xdr:row>
      <xdr:rowOff>51661</xdr:rowOff>
    </xdr:to>
    <xdr:sp macro="" textlink="">
      <xdr:nvSpPr>
        <xdr:cNvPr id="8" name="31 Rectángulo"/>
        <xdr:cNvSpPr/>
      </xdr:nvSpPr>
      <xdr:spPr>
        <a:xfrm>
          <a:off x="0" y="11468787"/>
          <a:ext cx="14134224" cy="45719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379693</xdr:colOff>
      <xdr:row>63</xdr:row>
      <xdr:rowOff>26652</xdr:rowOff>
    </xdr:from>
    <xdr:ext cx="6824176" cy="338298"/>
    <xdr:sp macro="" textlink="">
      <xdr:nvSpPr>
        <xdr:cNvPr id="9" name="33 CuadroTexto"/>
        <xdr:cNvSpPr txBox="1"/>
      </xdr:nvSpPr>
      <xdr:spPr>
        <a:xfrm>
          <a:off x="4036417" y="11675618"/>
          <a:ext cx="6824176" cy="338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6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6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6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62</xdr:row>
      <xdr:rowOff>57481</xdr:rowOff>
    </xdr:from>
    <xdr:to>
      <xdr:col>15</xdr:col>
      <xdr:colOff>0</xdr:colOff>
      <xdr:row>62</xdr:row>
      <xdr:rowOff>103200</xdr:rowOff>
    </xdr:to>
    <xdr:sp macro="" textlink="">
      <xdr:nvSpPr>
        <xdr:cNvPr id="10" name="31 Rectángulo"/>
        <xdr:cNvSpPr/>
      </xdr:nvSpPr>
      <xdr:spPr>
        <a:xfrm>
          <a:off x="0" y="11520326"/>
          <a:ext cx="14134224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4</xdr:col>
      <xdr:colOff>932089</xdr:colOff>
      <xdr:row>2</xdr:row>
      <xdr:rowOff>111810</xdr:rowOff>
    </xdr:from>
    <xdr:to>
      <xdr:col>7</xdr:col>
      <xdr:colOff>756259</xdr:colOff>
      <xdr:row>4</xdr:row>
      <xdr:rowOff>12865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9761" y="484051"/>
          <a:ext cx="2889687" cy="273297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120316</xdr:colOff>
      <xdr:row>1</xdr:row>
      <xdr:rowOff>0</xdr:rowOff>
    </xdr:from>
    <xdr:to>
      <xdr:col>2</xdr:col>
      <xdr:colOff>856103</xdr:colOff>
      <xdr:row>4</xdr:row>
      <xdr:rowOff>65078</xdr:rowOff>
    </xdr:to>
    <xdr:pic>
      <xdr:nvPicPr>
        <xdr:cNvPr id="14" name="26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275" t="22789" r="31630" b="55379"/>
        <a:stretch/>
      </xdr:blipFill>
      <xdr:spPr>
        <a:xfrm>
          <a:off x="120316" y="190500"/>
          <a:ext cx="2947737" cy="6365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120315</xdr:rowOff>
    </xdr:from>
    <xdr:to>
      <xdr:col>15</xdr:col>
      <xdr:colOff>0</xdr:colOff>
      <xdr:row>26</xdr:row>
      <xdr:rowOff>60157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4</xdr:col>
      <xdr:colOff>437931</xdr:colOff>
      <xdr:row>26</xdr:row>
      <xdr:rowOff>54740</xdr:rowOff>
    </xdr:from>
    <xdr:ext cx="4793876" cy="230704"/>
    <xdr:sp macro="" textlink="">
      <xdr:nvSpPr>
        <xdr:cNvPr id="16" name="9 CuadroTexto"/>
        <xdr:cNvSpPr txBox="1"/>
      </xdr:nvSpPr>
      <xdr:spPr>
        <a:xfrm>
          <a:off x="5375603" y="4565430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1</xdr:col>
      <xdr:colOff>345979</xdr:colOff>
      <xdr:row>43</xdr:row>
      <xdr:rowOff>249286</xdr:rowOff>
    </xdr:from>
    <xdr:to>
      <xdr:col>4</xdr:col>
      <xdr:colOff>742373</xdr:colOff>
      <xdr:row>58</xdr:row>
      <xdr:rowOff>40698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825553</xdr:colOff>
      <xdr:row>57</xdr:row>
      <xdr:rowOff>116481</xdr:rowOff>
    </xdr:from>
    <xdr:ext cx="3703177" cy="307520"/>
    <xdr:sp macro="" textlink="DinamicaLocalidadTodasMallas!$W$78">
      <xdr:nvSpPr>
        <xdr:cNvPr id="18" name="CuadroTexto 17"/>
        <xdr:cNvSpPr txBox="1"/>
      </xdr:nvSpPr>
      <xdr:spPr>
        <a:xfrm>
          <a:off x="1585629" y="10420799"/>
          <a:ext cx="3703177" cy="307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fld id="{9CCBD900-87E3-41E2-9769-794A2A63E89C}" type="TxLink">
            <a:rPr lang="en-US" sz="1400" b="1" i="0" u="none" strike="noStrike">
              <a:solidFill>
                <a:schemeClr val="tx2">
                  <a:lumMod val="75000"/>
                </a:schemeClr>
              </a:solidFill>
              <a:latin typeface="Maiandra GD" panose="020E0502030308020204" pitchFamily="34" charset="0"/>
              <a:ea typeface="+mn-ea"/>
              <a:cs typeface="+mn-cs"/>
            </a:rPr>
            <a:pPr algn="ctr"/>
            <a:t>4 SAN CRISTOBAL</a:t>
          </a:fld>
          <a:endParaRPr lang="es-CO" sz="1400" b="1" i="0" u="none" strike="noStrike">
            <a:solidFill>
              <a:schemeClr val="tx2">
                <a:lumMod val="75000"/>
              </a:schemeClr>
            </a:solidFill>
            <a:latin typeface="Maiandra GD" panose="020E0502030308020204" pitchFamily="34" charset="0"/>
            <a:ea typeface="+mn-ea"/>
            <a:cs typeface="+mn-cs"/>
          </a:endParaRPr>
        </a:p>
      </xdr:txBody>
    </xdr:sp>
    <xdr:clientData/>
  </xdr:oneCellAnchor>
  <xdr:twoCellAnchor>
    <xdr:from>
      <xdr:col>13</xdr:col>
      <xdr:colOff>295603</xdr:colOff>
      <xdr:row>0</xdr:row>
      <xdr:rowOff>186120</xdr:rowOff>
    </xdr:from>
    <xdr:to>
      <xdr:col>14</xdr:col>
      <xdr:colOff>241542</xdr:colOff>
      <xdr:row>4</xdr:row>
      <xdr:rowOff>110177</xdr:rowOff>
    </xdr:to>
    <xdr:grpSp>
      <xdr:nvGrpSpPr>
        <xdr:cNvPr id="20" name="18 Grupo">
          <a:hlinkClick xmlns:r="http://schemas.openxmlformats.org/officeDocument/2006/relationships" r:id="rId5" tooltip=" "/>
        </xdr:cNvPr>
        <xdr:cNvGrpSpPr/>
      </xdr:nvGrpSpPr>
      <xdr:grpSpPr>
        <a:xfrm>
          <a:off x="12981647" y="186120"/>
          <a:ext cx="710032" cy="677683"/>
          <a:chOff x="6734176" y="3556279"/>
          <a:chExt cx="1111405" cy="906800"/>
        </a:xfrm>
      </xdr:grpSpPr>
      <xdr:pic>
        <xdr:nvPicPr>
          <xdr:cNvPr id="21" name="19 Imagen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814" y="3556279"/>
            <a:ext cx="1082767" cy="906800"/>
          </a:xfrm>
          <a:prstGeom prst="rect">
            <a:avLst/>
          </a:prstGeom>
        </xdr:spPr>
      </xdr:pic>
      <xdr:sp macro="" textlink="">
        <xdr:nvSpPr>
          <xdr:cNvPr id="22" name="20 CuadroTexto"/>
          <xdr:cNvSpPr txBox="1"/>
        </xdr:nvSpPr>
        <xdr:spPr>
          <a:xfrm>
            <a:off x="6734176" y="3609973"/>
            <a:ext cx="820360" cy="3483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10948</xdr:colOff>
      <xdr:row>30</xdr:row>
      <xdr:rowOff>109483</xdr:rowOff>
    </xdr:from>
    <xdr:to>
      <xdr:col>15</xdr:col>
      <xdr:colOff>0</xdr:colOff>
      <xdr:row>30</xdr:row>
      <xdr:rowOff>109991</xdr:rowOff>
    </xdr:to>
    <xdr:cxnSp macro="">
      <xdr:nvCxnSpPr>
        <xdr:cNvPr id="25" name="26 Conector recto"/>
        <xdr:cNvCxnSpPr/>
      </xdr:nvCxnSpPr>
      <xdr:spPr>
        <a:xfrm flipV="1">
          <a:off x="10948" y="5364655"/>
          <a:ext cx="14123276" cy="508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20060</xdr:colOff>
      <xdr:row>27</xdr:row>
      <xdr:rowOff>153276</xdr:rowOff>
    </xdr:from>
    <xdr:to>
      <xdr:col>3</xdr:col>
      <xdr:colOff>539294</xdr:colOff>
      <xdr:row>30</xdr:row>
      <xdr:rowOff>66035</xdr:rowOff>
    </xdr:to>
    <xdr:pic>
      <xdr:nvPicPr>
        <xdr:cNvPr id="26" name="35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0" y="4850086"/>
          <a:ext cx="4263544" cy="47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755432</xdr:colOff>
      <xdr:row>30</xdr:row>
      <xdr:rowOff>164225</xdr:rowOff>
    </xdr:from>
    <xdr:to>
      <xdr:col>12</xdr:col>
      <xdr:colOff>744484</xdr:colOff>
      <xdr:row>59</xdr:row>
      <xdr:rowOff>175172</xdr:rowOff>
    </xdr:to>
    <xdr:pic>
      <xdr:nvPicPr>
        <xdr:cNvPr id="27" name="Imagen 2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6" t="1826" r="3925" b="2170"/>
        <a:stretch/>
      </xdr:blipFill>
      <xdr:spPr>
        <a:xfrm>
          <a:off x="8758622" y="5419397"/>
          <a:ext cx="3820948" cy="5561723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60</xdr:row>
      <xdr:rowOff>109483</xdr:rowOff>
    </xdr:from>
    <xdr:ext cx="5306196" cy="246093"/>
    <xdr:sp macro="" textlink="">
      <xdr:nvSpPr>
        <xdr:cNvPr id="28" name="9 CuadroTexto"/>
        <xdr:cNvSpPr txBox="1"/>
      </xdr:nvSpPr>
      <xdr:spPr>
        <a:xfrm>
          <a:off x="4937672" y="11200086"/>
          <a:ext cx="5306196" cy="2460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0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10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10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5</xdr:row>
      <xdr:rowOff>20935</xdr:rowOff>
    </xdr:from>
    <xdr:to>
      <xdr:col>15</xdr:col>
      <xdr:colOff>0</xdr:colOff>
      <xdr:row>67</xdr:row>
      <xdr:rowOff>0</xdr:rowOff>
    </xdr:to>
    <xdr:sp macro="" textlink="">
      <xdr:nvSpPr>
        <xdr:cNvPr id="23" name="22 Rectángulo"/>
        <xdr:cNvSpPr/>
      </xdr:nvSpPr>
      <xdr:spPr>
        <a:xfrm>
          <a:off x="0" y="962968"/>
          <a:ext cx="14214231" cy="11503268"/>
        </a:xfrm>
        <a:prstGeom prst="rect">
          <a:avLst/>
        </a:prstGeom>
        <a:solidFill>
          <a:srgbClr val="FFFFFF">
            <a:alpha val="5098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1297912</xdr:colOff>
      <xdr:row>32</xdr:row>
      <xdr:rowOff>10467</xdr:rowOff>
    </xdr:from>
    <xdr:to>
      <xdr:col>5</xdr:col>
      <xdr:colOff>25958</xdr:colOff>
      <xdr:row>33</xdr:row>
      <xdr:rowOff>12560</xdr:rowOff>
    </xdr:to>
    <xdr:sp macro="" textlink="">
      <xdr:nvSpPr>
        <xdr:cNvPr id="29" name="28 Rectángulo"/>
        <xdr:cNvSpPr/>
      </xdr:nvSpPr>
      <xdr:spPr>
        <a:xfrm>
          <a:off x="6332555" y="5715000"/>
          <a:ext cx="266700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211667</xdr:colOff>
      <xdr:row>31</xdr:row>
      <xdr:rowOff>134697</xdr:rowOff>
    </xdr:from>
    <xdr:to>
      <xdr:col>5</xdr:col>
      <xdr:colOff>104837</xdr:colOff>
      <xdr:row>40</xdr:row>
      <xdr:rowOff>105833</xdr:rowOff>
    </xdr:to>
    <xdr:grpSp>
      <xdr:nvGrpSpPr>
        <xdr:cNvPr id="4" name="3 Grupo"/>
        <xdr:cNvGrpSpPr/>
      </xdr:nvGrpSpPr>
      <xdr:grpSpPr>
        <a:xfrm>
          <a:off x="211667" y="5650823"/>
          <a:ext cx="6466467" cy="1666796"/>
          <a:chOff x="211667" y="5650823"/>
          <a:chExt cx="6466467" cy="1666796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LOCALIDAD_ 3"/>
              <xdr:cNvGraphicFramePr/>
            </xdr:nvGraphicFramePr>
            <xdr:xfrm>
              <a:off x="211667" y="5650823"/>
              <a:ext cx="6466467" cy="1666796"/>
            </xdr:xfrm>
            <a:graphic>
              <a:graphicData uri="http://schemas.microsoft.com/office/drawing/2010/slicer">
                <sle:slicer xmlns:sle="http://schemas.microsoft.com/office/drawing/2010/slicer" name="LOCALIDAD_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11667" y="5650823"/>
                <a:ext cx="6466467" cy="16667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  </a:r>
              </a:p>
            </xdr:txBody>
          </xdr:sp>
        </mc:Fallback>
      </mc:AlternateContent>
      <xdr:sp macro="" textlink="">
        <xdr:nvSpPr>
          <xdr:cNvPr id="3" name="2 Rectángulo"/>
          <xdr:cNvSpPr/>
        </xdr:nvSpPr>
        <xdr:spPr>
          <a:xfrm>
            <a:off x="6374423" y="5673132"/>
            <a:ext cx="261676" cy="198873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10977</xdr:colOff>
      <xdr:row>6</xdr:row>
      <xdr:rowOff>109941</xdr:rowOff>
    </xdr:from>
    <xdr:to>
      <xdr:col>14</xdr:col>
      <xdr:colOff>750699</xdr:colOff>
      <xdr:row>25</xdr:row>
      <xdr:rowOff>62313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161925</xdr:rowOff>
    </xdr:from>
    <xdr:to>
      <xdr:col>15</xdr:col>
      <xdr:colOff>9525</xdr:colOff>
      <xdr:row>5</xdr:row>
      <xdr:rowOff>17144</xdr:rowOff>
    </xdr:to>
    <xdr:sp macro="" textlink="">
      <xdr:nvSpPr>
        <xdr:cNvPr id="8" name="14 Rectángulo"/>
        <xdr:cNvSpPr/>
      </xdr:nvSpPr>
      <xdr:spPr>
        <a:xfrm>
          <a:off x="0" y="923925"/>
          <a:ext cx="11430000" cy="4571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755950</xdr:colOff>
      <xdr:row>25</xdr:row>
      <xdr:rowOff>91890</xdr:rowOff>
    </xdr:from>
    <xdr:ext cx="4793876" cy="230704"/>
    <xdr:sp macro="" textlink="">
      <xdr:nvSpPr>
        <xdr:cNvPr id="22" name="9 CuadroTexto"/>
        <xdr:cNvSpPr txBox="1"/>
      </xdr:nvSpPr>
      <xdr:spPr>
        <a:xfrm>
          <a:off x="4456809" y="4477359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66</xdr:row>
      <xdr:rowOff>91477</xdr:rowOff>
    </xdr:from>
    <xdr:to>
      <xdr:col>15</xdr:col>
      <xdr:colOff>0</xdr:colOff>
      <xdr:row>66</xdr:row>
      <xdr:rowOff>137196</xdr:rowOff>
    </xdr:to>
    <xdr:sp macro="" textlink="">
      <xdr:nvSpPr>
        <xdr:cNvPr id="24" name="31 Rectángulo"/>
        <xdr:cNvSpPr/>
      </xdr:nvSpPr>
      <xdr:spPr>
        <a:xfrm>
          <a:off x="0" y="12424368"/>
          <a:ext cx="12551172" cy="45719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1451255</xdr:colOff>
      <xdr:row>67</xdr:row>
      <xdr:rowOff>32812</xdr:rowOff>
    </xdr:from>
    <xdr:ext cx="6824176" cy="338298"/>
    <xdr:sp macro="" textlink="">
      <xdr:nvSpPr>
        <xdr:cNvPr id="25" name="33 CuadroTexto"/>
        <xdr:cNvSpPr txBox="1"/>
      </xdr:nvSpPr>
      <xdr:spPr>
        <a:xfrm>
          <a:off x="3604302" y="12554218"/>
          <a:ext cx="6824176" cy="338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6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6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6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66</xdr:row>
      <xdr:rowOff>143016</xdr:rowOff>
    </xdr:from>
    <xdr:to>
      <xdr:col>15</xdr:col>
      <xdr:colOff>0</xdr:colOff>
      <xdr:row>67</xdr:row>
      <xdr:rowOff>220</xdr:rowOff>
    </xdr:to>
    <xdr:sp macro="" textlink="">
      <xdr:nvSpPr>
        <xdr:cNvPr id="26" name="31 Rectángulo"/>
        <xdr:cNvSpPr/>
      </xdr:nvSpPr>
      <xdr:spPr>
        <a:xfrm>
          <a:off x="0" y="12475907"/>
          <a:ext cx="12551172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4</xdr:col>
      <xdr:colOff>354910</xdr:colOff>
      <xdr:row>2</xdr:row>
      <xdr:rowOff>85808</xdr:rowOff>
    </xdr:from>
    <xdr:to>
      <xdr:col>8</xdr:col>
      <xdr:colOff>751473</xdr:colOff>
      <xdr:row>3</xdr:row>
      <xdr:rowOff>172984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5769" y="462839"/>
          <a:ext cx="2886954" cy="275692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120316</xdr:colOff>
      <xdr:row>0</xdr:row>
      <xdr:rowOff>150395</xdr:rowOff>
    </xdr:from>
    <xdr:to>
      <xdr:col>2</xdr:col>
      <xdr:colOff>302851</xdr:colOff>
      <xdr:row>3</xdr:row>
      <xdr:rowOff>155678</xdr:rowOff>
    </xdr:to>
    <xdr:pic>
      <xdr:nvPicPr>
        <xdr:cNvPr id="29" name="34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645" t="56303" r="42449" b="20908"/>
        <a:stretch/>
      </xdr:blipFill>
      <xdr:spPr>
        <a:xfrm>
          <a:off x="120316" y="150395"/>
          <a:ext cx="2326105" cy="576783"/>
        </a:xfrm>
        <a:prstGeom prst="rect">
          <a:avLst/>
        </a:prstGeom>
      </xdr:spPr>
    </xdr:pic>
    <xdr:clientData/>
  </xdr:twoCellAnchor>
  <xdr:twoCellAnchor>
    <xdr:from>
      <xdr:col>1</xdr:col>
      <xdr:colOff>383315</xdr:colOff>
      <xdr:row>44</xdr:row>
      <xdr:rowOff>200203</xdr:rowOff>
    </xdr:from>
    <xdr:to>
      <xdr:col>4</xdr:col>
      <xdr:colOff>753633</xdr:colOff>
      <xdr:row>59</xdr:row>
      <xdr:rowOff>66675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997009</xdr:colOff>
      <xdr:row>58</xdr:row>
      <xdr:rowOff>178037</xdr:rowOff>
    </xdr:from>
    <xdr:ext cx="3703177" cy="307520"/>
    <xdr:sp macro="" textlink="DinamicaLocalidadTodasMallas!$W$55">
      <xdr:nvSpPr>
        <xdr:cNvPr id="32" name="CuadroTexto 31"/>
        <xdr:cNvSpPr txBox="1"/>
      </xdr:nvSpPr>
      <xdr:spPr>
        <a:xfrm>
          <a:off x="1762570" y="10913691"/>
          <a:ext cx="3703177" cy="307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fld id="{38C279CD-15CA-4564-9E53-9D7B0FBDEC84}" type="TxLink">
            <a:rPr lang="en-US" sz="1400" b="1" i="0" u="none" strike="noStrike">
              <a:solidFill>
                <a:schemeClr val="tx2">
                  <a:lumMod val="75000"/>
                </a:schemeClr>
              </a:solidFill>
              <a:latin typeface="Maiandra GD" panose="020E0502030308020204" pitchFamily="34" charset="0"/>
            </a:rPr>
            <a:pPr algn="ctr"/>
            <a:t>2 CHAPINERO</a:t>
          </a:fld>
          <a:endParaRPr lang="es-CO" sz="1400" b="1">
            <a:solidFill>
              <a:schemeClr val="tx2">
                <a:lumMod val="75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13</xdr:col>
      <xdr:colOff>684610</xdr:colOff>
      <xdr:row>0</xdr:row>
      <xdr:rowOff>128985</xdr:rowOff>
    </xdr:from>
    <xdr:to>
      <xdr:col>14</xdr:col>
      <xdr:colOff>632943</xdr:colOff>
      <xdr:row>4</xdr:row>
      <xdr:rowOff>43462</xdr:rowOff>
    </xdr:to>
    <xdr:grpSp>
      <xdr:nvGrpSpPr>
        <xdr:cNvPr id="17" name="18 Grupo">
          <a:hlinkClick xmlns:r="http://schemas.openxmlformats.org/officeDocument/2006/relationships" r:id="rId5" tooltip=" "/>
        </xdr:cNvPr>
        <xdr:cNvGrpSpPr/>
      </xdr:nvGrpSpPr>
      <xdr:grpSpPr>
        <a:xfrm>
          <a:off x="11699992" y="128985"/>
          <a:ext cx="710333" cy="676477"/>
          <a:chOff x="6734176" y="3556279"/>
          <a:chExt cx="1111405" cy="906800"/>
        </a:xfrm>
      </xdr:grpSpPr>
      <xdr:pic>
        <xdr:nvPicPr>
          <xdr:cNvPr id="18" name="19 Imagen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814" y="3556279"/>
            <a:ext cx="1082767" cy="906800"/>
          </a:xfrm>
          <a:prstGeom prst="rect">
            <a:avLst/>
          </a:prstGeom>
        </xdr:spPr>
      </xdr:pic>
      <xdr:sp macro="" textlink="">
        <xdr:nvSpPr>
          <xdr:cNvPr id="19" name="20 CuadroTexto"/>
          <xdr:cNvSpPr txBox="1"/>
        </xdr:nvSpPr>
        <xdr:spPr>
          <a:xfrm>
            <a:off x="6734176" y="3609973"/>
            <a:ext cx="820360" cy="3483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>
    <xdr:from>
      <xdr:col>0</xdr:col>
      <xdr:colOff>89296</xdr:colOff>
      <xdr:row>30</xdr:row>
      <xdr:rowOff>29766</xdr:rowOff>
    </xdr:from>
    <xdr:to>
      <xdr:col>15</xdr:col>
      <xdr:colOff>0</xdr:colOff>
      <xdr:row>30</xdr:row>
      <xdr:rowOff>38825</xdr:rowOff>
    </xdr:to>
    <xdr:cxnSp macro="">
      <xdr:nvCxnSpPr>
        <xdr:cNvPr id="20" name="26 Conector recto"/>
        <xdr:cNvCxnSpPr/>
      </xdr:nvCxnSpPr>
      <xdr:spPr>
        <a:xfrm flipV="1">
          <a:off x="89296" y="5357813"/>
          <a:ext cx="12461876" cy="9059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98408</xdr:colOff>
      <xdr:row>27</xdr:row>
      <xdr:rowOff>89296</xdr:rowOff>
    </xdr:from>
    <xdr:to>
      <xdr:col>3</xdr:col>
      <xdr:colOff>661093</xdr:colOff>
      <xdr:row>29</xdr:row>
      <xdr:rowOff>183386</xdr:rowOff>
    </xdr:to>
    <xdr:pic>
      <xdr:nvPicPr>
        <xdr:cNvPr id="21" name="35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08" y="4851796"/>
          <a:ext cx="4263544" cy="47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436564</xdr:colOff>
      <xdr:row>31</xdr:row>
      <xdr:rowOff>49609</xdr:rowOff>
    </xdr:from>
    <xdr:to>
      <xdr:col>13</xdr:col>
      <xdr:colOff>476251</xdr:colOff>
      <xdr:row>60</xdr:row>
      <xdr:rowOff>178594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2" t="1647" r="3233" b="2483"/>
        <a:stretch/>
      </xdr:blipFill>
      <xdr:spPr>
        <a:xfrm>
          <a:off x="7451330" y="5566172"/>
          <a:ext cx="4048124" cy="5814219"/>
        </a:xfrm>
        <a:prstGeom prst="rect">
          <a:avLst/>
        </a:prstGeom>
      </xdr:spPr>
    </xdr:pic>
    <xdr:clientData/>
  </xdr:twoCellAnchor>
  <xdr:oneCellAnchor>
    <xdr:from>
      <xdr:col>3</xdr:col>
      <xdr:colOff>386953</xdr:colOff>
      <xdr:row>61</xdr:row>
      <xdr:rowOff>148828</xdr:rowOff>
    </xdr:from>
    <xdr:ext cx="5306196" cy="246093"/>
    <xdr:sp macro="" textlink="">
      <xdr:nvSpPr>
        <xdr:cNvPr id="33" name="9 CuadroTexto"/>
        <xdr:cNvSpPr txBox="1"/>
      </xdr:nvSpPr>
      <xdr:spPr>
        <a:xfrm>
          <a:off x="4087812" y="11539141"/>
          <a:ext cx="5306196" cy="2460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0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10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10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9922</xdr:colOff>
      <xdr:row>41</xdr:row>
      <xdr:rowOff>99219</xdr:rowOff>
    </xdr:from>
    <xdr:to>
      <xdr:col>15</xdr:col>
      <xdr:colOff>0</xdr:colOff>
      <xdr:row>61</xdr:row>
      <xdr:rowOff>69453</xdr:rowOff>
    </xdr:to>
    <xdr:sp macro="" textlink="">
      <xdr:nvSpPr>
        <xdr:cNvPr id="2" name="1 Rectángulo"/>
        <xdr:cNvSpPr/>
      </xdr:nvSpPr>
      <xdr:spPr>
        <a:xfrm>
          <a:off x="9922" y="7500938"/>
          <a:ext cx="12541250" cy="39588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5</xdr:row>
      <xdr:rowOff>16476</xdr:rowOff>
    </xdr:from>
    <xdr:to>
      <xdr:col>15</xdr:col>
      <xdr:colOff>9525</xdr:colOff>
      <xdr:row>5</xdr:row>
      <xdr:rowOff>62195</xdr:rowOff>
    </xdr:to>
    <xdr:sp macro="" textlink="">
      <xdr:nvSpPr>
        <xdr:cNvPr id="7" name="13 Rectángulo"/>
        <xdr:cNvSpPr/>
      </xdr:nvSpPr>
      <xdr:spPr>
        <a:xfrm>
          <a:off x="0" y="968976"/>
          <a:ext cx="11430000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9923</xdr:colOff>
      <xdr:row>5</xdr:row>
      <xdr:rowOff>47626</xdr:rowOff>
    </xdr:from>
    <xdr:to>
      <xdr:col>15</xdr:col>
      <xdr:colOff>0</xdr:colOff>
      <xdr:row>70</xdr:row>
      <xdr:rowOff>138907</xdr:rowOff>
    </xdr:to>
    <xdr:grpSp>
      <xdr:nvGrpSpPr>
        <xdr:cNvPr id="5" name="4 Grupo"/>
        <xdr:cNvGrpSpPr/>
      </xdr:nvGrpSpPr>
      <xdr:grpSpPr>
        <a:xfrm>
          <a:off x="9923" y="1000126"/>
          <a:ext cx="12529459" cy="11779016"/>
          <a:chOff x="9923" y="1000126"/>
          <a:chExt cx="12524977" cy="11778456"/>
        </a:xfrm>
      </xdr:grpSpPr>
      <xdr:sp macro="" textlink="">
        <xdr:nvSpPr>
          <xdr:cNvPr id="3" name="2 Rectángulo"/>
          <xdr:cNvSpPr/>
        </xdr:nvSpPr>
        <xdr:spPr>
          <a:xfrm>
            <a:off x="9923" y="1000126"/>
            <a:ext cx="12524977" cy="11778456"/>
          </a:xfrm>
          <a:prstGeom prst="rect">
            <a:avLst/>
          </a:prstGeom>
          <a:solidFill>
            <a:srgbClr val="FFFFFF">
              <a:alpha val="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4" name="3 Rectángulo"/>
          <xdr:cNvSpPr/>
        </xdr:nvSpPr>
        <xdr:spPr>
          <a:xfrm>
            <a:off x="6477000" y="5676900"/>
            <a:ext cx="266700" cy="1905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0</xdr:col>
      <xdr:colOff>364977</xdr:colOff>
      <xdr:row>31</xdr:row>
      <xdr:rowOff>62314</xdr:rowOff>
    </xdr:from>
    <xdr:to>
      <xdr:col>6</xdr:col>
      <xdr:colOff>62314</xdr:colOff>
      <xdr:row>40</xdr:row>
      <xdr:rowOff>97921</xdr:rowOff>
    </xdr:to>
    <xdr:grpSp>
      <xdr:nvGrpSpPr>
        <xdr:cNvPr id="6" name="5 Grupo"/>
        <xdr:cNvGrpSpPr/>
      </xdr:nvGrpSpPr>
      <xdr:grpSpPr>
        <a:xfrm>
          <a:off x="364977" y="5631638"/>
          <a:ext cx="6420866" cy="1750107"/>
          <a:chOff x="364977" y="5634439"/>
          <a:chExt cx="6421987" cy="17501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0" name="LOCALIDAD_ 1"/>
              <xdr:cNvGraphicFramePr/>
            </xdr:nvGraphicFramePr>
            <xdr:xfrm>
              <a:off x="364977" y="5634439"/>
              <a:ext cx="6421987" cy="1750107"/>
            </xdr:xfrm>
            <a:graphic>
              <a:graphicData uri="http://schemas.microsoft.com/office/drawing/2010/slicer">
                <sle:slicer xmlns:sle="http://schemas.microsoft.com/office/drawing/2010/slicer" name="LOCALIDAD_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64977" y="5634439"/>
                <a:ext cx="6421987" cy="175010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  </a:r>
              </a:p>
            </xdr:txBody>
          </xdr:sp>
        </mc:Fallback>
      </mc:AlternateContent>
      <xdr:sp macro="" textlink="">
        <xdr:nvSpPr>
          <xdr:cNvPr id="34" name="33 Rectángulo"/>
          <xdr:cNvSpPr/>
        </xdr:nvSpPr>
        <xdr:spPr>
          <a:xfrm>
            <a:off x="6429375" y="5705475"/>
            <a:ext cx="266700" cy="1428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62</xdr:row>
      <xdr:rowOff>57150</xdr:rowOff>
    </xdr:from>
    <xdr:to>
      <xdr:col>13</xdr:col>
      <xdr:colOff>409575</xdr:colOff>
      <xdr:row>82</xdr:row>
      <xdr:rowOff>174750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9" r="3794"/>
        <a:stretch/>
      </xdr:blipFill>
      <xdr:spPr>
        <a:xfrm>
          <a:off x="8382000" y="14963775"/>
          <a:ext cx="2600325" cy="39276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0</xdr:row>
      <xdr:rowOff>104775</xdr:rowOff>
    </xdr:from>
    <xdr:to>
      <xdr:col>1</xdr:col>
      <xdr:colOff>35902</xdr:colOff>
      <xdr:row>4</xdr:row>
      <xdr:rowOff>19506</xdr:rowOff>
    </xdr:to>
    <xdr:pic>
      <xdr:nvPicPr>
        <xdr:cNvPr id="6" name="30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428" t="43756" r="70171" b="35278"/>
        <a:stretch/>
      </xdr:blipFill>
      <xdr:spPr>
        <a:xfrm>
          <a:off x="28575" y="104775"/>
          <a:ext cx="769327" cy="6767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16476</xdr:rowOff>
    </xdr:from>
    <xdr:to>
      <xdr:col>15</xdr:col>
      <xdr:colOff>9525</xdr:colOff>
      <xdr:row>5</xdr:row>
      <xdr:rowOff>62195</xdr:rowOff>
    </xdr:to>
    <xdr:sp macro="" textlink="">
      <xdr:nvSpPr>
        <xdr:cNvPr id="7" name="13 Rectángulo"/>
        <xdr:cNvSpPr/>
      </xdr:nvSpPr>
      <xdr:spPr>
        <a:xfrm>
          <a:off x="0" y="968976"/>
          <a:ext cx="11439525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161925</xdr:rowOff>
    </xdr:from>
    <xdr:to>
      <xdr:col>15</xdr:col>
      <xdr:colOff>9525</xdr:colOff>
      <xdr:row>5</xdr:row>
      <xdr:rowOff>17144</xdr:rowOff>
    </xdr:to>
    <xdr:sp macro="" textlink="">
      <xdr:nvSpPr>
        <xdr:cNvPr id="8" name="14 Rectángulo"/>
        <xdr:cNvSpPr/>
      </xdr:nvSpPr>
      <xdr:spPr>
        <a:xfrm>
          <a:off x="0" y="923925"/>
          <a:ext cx="11439525" cy="4571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1</xdr:colOff>
      <xdr:row>15</xdr:row>
      <xdr:rowOff>9525</xdr:rowOff>
    </xdr:from>
    <xdr:to>
      <xdr:col>7</xdr:col>
      <xdr:colOff>1847850</xdr:colOff>
      <xdr:row>30</xdr:row>
      <xdr:rowOff>176452</xdr:rowOff>
    </xdr:to>
    <xdr:graphicFrame macro="">
      <xdr:nvGraphicFramePr>
        <xdr:cNvPr id="1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14</xdr:row>
      <xdr:rowOff>123825</xdr:rowOff>
    </xdr:from>
    <xdr:to>
      <xdr:col>8</xdr:col>
      <xdr:colOff>19050</xdr:colOff>
      <xdr:row>30</xdr:row>
      <xdr:rowOff>133350</xdr:rowOff>
    </xdr:to>
    <xdr:sp macro="" textlink="">
      <xdr:nvSpPr>
        <xdr:cNvPr id="14" name="10 Rectángulo"/>
        <xdr:cNvSpPr/>
      </xdr:nvSpPr>
      <xdr:spPr>
        <a:xfrm>
          <a:off x="76200" y="2457450"/>
          <a:ext cx="6038850" cy="305752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57151</xdr:colOff>
      <xdr:row>11</xdr:row>
      <xdr:rowOff>171450</xdr:rowOff>
    </xdr:from>
    <xdr:to>
      <xdr:col>7</xdr:col>
      <xdr:colOff>238126</xdr:colOff>
      <xdr:row>14</xdr:row>
      <xdr:rowOff>153211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1" y="2266950"/>
          <a:ext cx="4667250" cy="553261"/>
        </a:xfrm>
        <a:prstGeom prst="rect">
          <a:avLst/>
        </a:prstGeom>
      </xdr:spPr>
    </xdr:pic>
    <xdr:clientData/>
  </xdr:twoCellAnchor>
  <xdr:twoCellAnchor>
    <xdr:from>
      <xdr:col>9</xdr:col>
      <xdr:colOff>104775</xdr:colOff>
      <xdr:row>15</xdr:row>
      <xdr:rowOff>0</xdr:rowOff>
    </xdr:from>
    <xdr:to>
      <xdr:col>14</xdr:col>
      <xdr:colOff>590550</xdr:colOff>
      <xdr:row>30</xdr:row>
      <xdr:rowOff>76200</xdr:rowOff>
    </xdr:to>
    <xdr:graphicFrame macro="">
      <xdr:nvGraphicFramePr>
        <xdr:cNvPr id="18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600075</xdr:colOff>
      <xdr:row>14</xdr:row>
      <xdr:rowOff>114300</xdr:rowOff>
    </xdr:from>
    <xdr:to>
      <xdr:col>14</xdr:col>
      <xdr:colOff>714375</xdr:colOff>
      <xdr:row>30</xdr:row>
      <xdr:rowOff>152400</xdr:rowOff>
    </xdr:to>
    <xdr:sp macro="" textlink="">
      <xdr:nvSpPr>
        <xdr:cNvPr id="19" name="10 Rectángulo"/>
        <xdr:cNvSpPr/>
      </xdr:nvSpPr>
      <xdr:spPr>
        <a:xfrm>
          <a:off x="6696075" y="2447925"/>
          <a:ext cx="4686300" cy="3086100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8</xdr:col>
      <xdr:colOff>600075</xdr:colOff>
      <xdr:row>12</xdr:row>
      <xdr:rowOff>28576</xdr:rowOff>
    </xdr:from>
    <xdr:to>
      <xdr:col>11</xdr:col>
      <xdr:colOff>190500</xdr:colOff>
      <xdr:row>14</xdr:row>
      <xdr:rowOff>180892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96075" y="1981201"/>
          <a:ext cx="2171700" cy="5333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123825</xdr:rowOff>
    </xdr:from>
    <xdr:to>
      <xdr:col>15</xdr:col>
      <xdr:colOff>0</xdr:colOff>
      <xdr:row>63</xdr:row>
      <xdr:rowOff>19050</xdr:rowOff>
    </xdr:to>
    <xdr:graphicFrame macro="">
      <xdr:nvGraphicFramePr>
        <xdr:cNvPr id="2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289345</xdr:colOff>
      <xdr:row>60</xdr:row>
      <xdr:rowOff>19050</xdr:rowOff>
    </xdr:from>
    <xdr:to>
      <xdr:col>9</xdr:col>
      <xdr:colOff>701195</xdr:colOff>
      <xdr:row>61</xdr:row>
      <xdr:rowOff>175690</xdr:rowOff>
    </xdr:to>
    <xdr:pic>
      <xdr:nvPicPr>
        <xdr:cNvPr id="26" name="3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835" t="42883" r="45088" b="44463"/>
        <a:stretch/>
      </xdr:blipFill>
      <xdr:spPr>
        <a:xfrm>
          <a:off x="6690145" y="14544675"/>
          <a:ext cx="1173850" cy="347140"/>
        </a:xfrm>
        <a:prstGeom prst="rect">
          <a:avLst/>
        </a:prstGeom>
      </xdr:spPr>
    </xdr:pic>
    <xdr:clientData/>
  </xdr:twoCellAnchor>
  <xdr:twoCellAnchor>
    <xdr:from>
      <xdr:col>5</xdr:col>
      <xdr:colOff>104775</xdr:colOff>
      <xdr:row>60</xdr:row>
      <xdr:rowOff>19050</xdr:rowOff>
    </xdr:from>
    <xdr:to>
      <xdr:col>7</xdr:col>
      <xdr:colOff>1123950</xdr:colOff>
      <xdr:row>61</xdr:row>
      <xdr:rowOff>153448</xdr:rowOff>
    </xdr:to>
    <xdr:pic>
      <xdr:nvPicPr>
        <xdr:cNvPr id="27" name="4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1293" t="32447" r="31630" b="55379"/>
        <a:stretch/>
      </xdr:blipFill>
      <xdr:spPr>
        <a:xfrm>
          <a:off x="3914775" y="14544675"/>
          <a:ext cx="1695450" cy="324898"/>
        </a:xfrm>
        <a:prstGeom prst="rect">
          <a:avLst/>
        </a:prstGeom>
      </xdr:spPr>
    </xdr:pic>
    <xdr:clientData/>
  </xdr:twoCellAnchor>
  <xdr:twoCellAnchor>
    <xdr:from>
      <xdr:col>1</xdr:col>
      <xdr:colOff>504825</xdr:colOff>
      <xdr:row>60</xdr:row>
      <xdr:rowOff>19050</xdr:rowOff>
    </xdr:from>
    <xdr:to>
      <xdr:col>3</xdr:col>
      <xdr:colOff>456305</xdr:colOff>
      <xdr:row>61</xdr:row>
      <xdr:rowOff>157375</xdr:rowOff>
    </xdr:to>
    <xdr:pic>
      <xdr:nvPicPr>
        <xdr:cNvPr id="28" name="5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6916" t="67309" r="43704" b="20908"/>
        <a:stretch/>
      </xdr:blipFill>
      <xdr:spPr>
        <a:xfrm>
          <a:off x="1266825" y="14544675"/>
          <a:ext cx="1475480" cy="328825"/>
        </a:xfrm>
        <a:prstGeom prst="rect">
          <a:avLst/>
        </a:prstGeom>
      </xdr:spPr>
    </xdr:pic>
    <xdr:clientData/>
  </xdr:twoCellAnchor>
  <xdr:twoCellAnchor>
    <xdr:from>
      <xdr:col>11</xdr:col>
      <xdr:colOff>42764</xdr:colOff>
      <xdr:row>60</xdr:row>
      <xdr:rowOff>19050</xdr:rowOff>
    </xdr:from>
    <xdr:to>
      <xdr:col>12</xdr:col>
      <xdr:colOff>727607</xdr:colOff>
      <xdr:row>61</xdr:row>
      <xdr:rowOff>146267</xdr:rowOff>
    </xdr:to>
    <xdr:pic>
      <xdr:nvPicPr>
        <xdr:cNvPr id="29" name="6 Imagen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0014" t="80964" r="44869" b="13270"/>
        <a:stretch/>
      </xdr:blipFill>
      <xdr:spPr>
        <a:xfrm>
          <a:off x="9024839" y="14544675"/>
          <a:ext cx="1513518" cy="317717"/>
        </a:xfrm>
        <a:prstGeom prst="rect">
          <a:avLst/>
        </a:prstGeom>
      </xdr:spPr>
    </xdr:pic>
    <xdr:clientData/>
  </xdr:twoCellAnchor>
  <xdr:oneCellAnchor>
    <xdr:from>
      <xdr:col>4</xdr:col>
      <xdr:colOff>638175</xdr:colOff>
      <xdr:row>30</xdr:row>
      <xdr:rowOff>171450</xdr:rowOff>
    </xdr:from>
    <xdr:ext cx="4793876" cy="230704"/>
    <xdr:sp macro="" textlink="">
      <xdr:nvSpPr>
        <xdr:cNvPr id="30" name="9 CuadroTexto"/>
        <xdr:cNvSpPr txBox="1"/>
      </xdr:nvSpPr>
      <xdr:spPr>
        <a:xfrm>
          <a:off x="3686175" y="5553075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oneCellAnchor>
    <xdr:from>
      <xdr:col>4</xdr:col>
      <xdr:colOff>676275</xdr:colOff>
      <xdr:row>83</xdr:row>
      <xdr:rowOff>57150</xdr:rowOff>
    </xdr:from>
    <xdr:ext cx="4793876" cy="230704"/>
    <xdr:sp macro="" textlink="">
      <xdr:nvSpPr>
        <xdr:cNvPr id="31" name="9 CuadroTexto"/>
        <xdr:cNvSpPr txBox="1"/>
      </xdr:nvSpPr>
      <xdr:spPr>
        <a:xfrm>
          <a:off x="3724275" y="13439775"/>
          <a:ext cx="4793876" cy="230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</a:t>
          </a:r>
          <a:endParaRPr lang="es-CO" sz="900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113</xdr:row>
      <xdr:rowOff>81158</xdr:rowOff>
    </xdr:from>
    <xdr:to>
      <xdr:col>15</xdr:col>
      <xdr:colOff>0</xdr:colOff>
      <xdr:row>113</xdr:row>
      <xdr:rowOff>126877</xdr:rowOff>
    </xdr:to>
    <xdr:sp macro="" textlink="">
      <xdr:nvSpPr>
        <xdr:cNvPr id="32" name="31 Rectángulo"/>
        <xdr:cNvSpPr/>
      </xdr:nvSpPr>
      <xdr:spPr>
        <a:xfrm>
          <a:off x="0" y="14225783"/>
          <a:ext cx="11430000" cy="45719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3</xdr:col>
      <xdr:colOff>379693</xdr:colOff>
      <xdr:row>114</xdr:row>
      <xdr:rowOff>101868</xdr:rowOff>
    </xdr:from>
    <xdr:ext cx="6824176" cy="338298"/>
    <xdr:sp macro="" textlink="">
      <xdr:nvSpPr>
        <xdr:cNvPr id="33" name="33 CuadroTexto"/>
        <xdr:cNvSpPr txBox="1"/>
      </xdr:nvSpPr>
      <xdr:spPr>
        <a:xfrm>
          <a:off x="2665693" y="14436993"/>
          <a:ext cx="6824176" cy="338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600" b="1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Subdirección General de Desarrollo</a:t>
          </a:r>
          <a:r>
            <a:rPr lang="es-CO" sz="1600" b="1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Urbano - Dirección Técnica Estratégica</a:t>
          </a:r>
          <a:endParaRPr lang="es-CO" sz="1600" b="1">
            <a:solidFill>
              <a:schemeClr val="tx1">
                <a:lumMod val="50000"/>
                <a:lumOff val="50000"/>
              </a:schemeClr>
            </a:solidFill>
            <a:latin typeface="Maiandra GD" panose="020E0502030308020204" pitchFamily="34" charset="0"/>
          </a:endParaRPr>
        </a:p>
      </xdr:txBody>
    </xdr:sp>
    <xdr:clientData/>
  </xdr:oneCellAnchor>
  <xdr:twoCellAnchor>
    <xdr:from>
      <xdr:col>0</xdr:col>
      <xdr:colOff>0</xdr:colOff>
      <xdr:row>113</xdr:row>
      <xdr:rowOff>132697</xdr:rowOff>
    </xdr:from>
    <xdr:to>
      <xdr:col>15</xdr:col>
      <xdr:colOff>0</xdr:colOff>
      <xdr:row>113</xdr:row>
      <xdr:rowOff>178416</xdr:rowOff>
    </xdr:to>
    <xdr:sp macro="" textlink="">
      <xdr:nvSpPr>
        <xdr:cNvPr id="34" name="31 Rectángulo"/>
        <xdr:cNvSpPr/>
      </xdr:nvSpPr>
      <xdr:spPr>
        <a:xfrm>
          <a:off x="0" y="14277322"/>
          <a:ext cx="11430000" cy="4571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57150</xdr:colOff>
      <xdr:row>2</xdr:row>
      <xdr:rowOff>76200</xdr:rowOff>
    </xdr:from>
    <xdr:to>
      <xdr:col>4</xdr:col>
      <xdr:colOff>647700</xdr:colOff>
      <xdr:row>3</xdr:row>
      <xdr:rowOff>163376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9150" y="457200"/>
          <a:ext cx="2876550" cy="277676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0</xdr:row>
      <xdr:rowOff>171450</xdr:rowOff>
    </xdr:from>
    <xdr:to>
      <xdr:col>14</xdr:col>
      <xdr:colOff>750418</xdr:colOff>
      <xdr:row>4</xdr:row>
      <xdr:rowOff>77990</xdr:rowOff>
    </xdr:to>
    <xdr:grpSp>
      <xdr:nvGrpSpPr>
        <xdr:cNvPr id="35" name="18 Grupo">
          <a:hlinkClick xmlns:r="http://schemas.openxmlformats.org/officeDocument/2006/relationships" r:id="rId13" tooltip=" "/>
        </xdr:cNvPr>
        <xdr:cNvGrpSpPr/>
      </xdr:nvGrpSpPr>
      <xdr:grpSpPr>
        <a:xfrm>
          <a:off x="11376991" y="171450"/>
          <a:ext cx="712318" cy="668540"/>
          <a:chOff x="6734176" y="3556279"/>
          <a:chExt cx="1111405" cy="906800"/>
        </a:xfrm>
      </xdr:grpSpPr>
      <xdr:pic>
        <xdr:nvPicPr>
          <xdr:cNvPr id="36" name="19 Imagen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814" y="3556279"/>
            <a:ext cx="1082767" cy="906800"/>
          </a:xfrm>
          <a:prstGeom prst="rect">
            <a:avLst/>
          </a:prstGeom>
        </xdr:spPr>
      </xdr:pic>
      <xdr:sp macro="" textlink="">
        <xdr:nvSpPr>
          <xdr:cNvPr id="37" name="20 CuadroTexto"/>
          <xdr:cNvSpPr txBox="1"/>
        </xdr:nvSpPr>
        <xdr:spPr>
          <a:xfrm>
            <a:off x="6734176" y="3609973"/>
            <a:ext cx="820360" cy="3483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CO" sz="1100" b="1">
                <a:solidFill>
                  <a:schemeClr val="bg1"/>
                </a:solidFill>
              </a:rPr>
              <a:t>Inicio</a:t>
            </a:r>
          </a:p>
        </xdr:txBody>
      </xdr:sp>
    </xdr:grpSp>
    <xdr:clientData/>
  </xdr:twoCellAnchor>
  <xdr:twoCellAnchor editAs="oneCell">
    <xdr:from>
      <xdr:col>7</xdr:col>
      <xdr:colOff>1189613</xdr:colOff>
      <xdr:row>62</xdr:row>
      <xdr:rowOff>44630</xdr:rowOff>
    </xdr:from>
    <xdr:to>
      <xdr:col>10</xdr:col>
      <xdr:colOff>190500</xdr:colOff>
      <xdr:row>82</xdr:row>
      <xdr:rowOff>161566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5888" y="14951255"/>
          <a:ext cx="2734687" cy="3926936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62</xdr:row>
      <xdr:rowOff>28575</xdr:rowOff>
    </xdr:from>
    <xdr:to>
      <xdr:col>7</xdr:col>
      <xdr:colOff>1228725</xdr:colOff>
      <xdr:row>82</xdr:row>
      <xdr:rowOff>146175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616"/>
        <a:stretch/>
      </xdr:blipFill>
      <xdr:spPr>
        <a:xfrm>
          <a:off x="3009900" y="14935200"/>
          <a:ext cx="2705100" cy="3927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114300</xdr:rowOff>
    </xdr:from>
    <xdr:to>
      <xdr:col>15</xdr:col>
      <xdr:colOff>0</xdr:colOff>
      <xdr:row>117</xdr:row>
      <xdr:rowOff>0</xdr:rowOff>
    </xdr:to>
    <xdr:sp macro="" textlink="">
      <xdr:nvSpPr>
        <xdr:cNvPr id="38" name="37 Rectángulo"/>
        <xdr:cNvSpPr/>
      </xdr:nvSpPr>
      <xdr:spPr>
        <a:xfrm>
          <a:off x="0" y="6829425"/>
          <a:ext cx="12096750" cy="13411200"/>
        </a:xfrm>
        <a:prstGeom prst="rect">
          <a:avLst/>
        </a:prstGeom>
        <a:solidFill>
          <a:srgbClr val="FFFFFF">
            <a:alpha val="5098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400050</xdr:colOff>
      <xdr:row>62</xdr:row>
      <xdr:rowOff>133350</xdr:rowOff>
    </xdr:from>
    <xdr:to>
      <xdr:col>4</xdr:col>
      <xdr:colOff>18241</xdr:colOff>
      <xdr:row>82</xdr:row>
      <xdr:rowOff>142876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" t="2195"/>
        <a:stretch/>
      </xdr:blipFill>
      <xdr:spPr>
        <a:xfrm>
          <a:off x="400050" y="9515475"/>
          <a:ext cx="2666191" cy="3819526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96</xdr:row>
      <xdr:rowOff>47625</xdr:rowOff>
    </xdr:from>
    <xdr:to>
      <xdr:col>5</xdr:col>
      <xdr:colOff>314325</xdr:colOff>
      <xdr:row>98</xdr:row>
      <xdr:rowOff>104775</xdr:rowOff>
    </xdr:to>
    <xdr:sp macro="" textlink="">
      <xdr:nvSpPr>
        <xdr:cNvPr id="3" name="2 Flecha a la derecha con bandas"/>
        <xdr:cNvSpPr/>
      </xdr:nvSpPr>
      <xdr:spPr>
        <a:xfrm>
          <a:off x="3381375" y="7905750"/>
          <a:ext cx="742950" cy="438150"/>
        </a:xfrm>
        <a:prstGeom prst="striped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228600</xdr:colOff>
      <xdr:row>33</xdr:row>
      <xdr:rowOff>0</xdr:rowOff>
    </xdr:from>
    <xdr:to>
      <xdr:col>14</xdr:col>
      <xdr:colOff>628650</xdr:colOff>
      <xdr:row>33</xdr:row>
      <xdr:rowOff>1</xdr:rowOff>
    </xdr:to>
    <xdr:cxnSp macro="">
      <xdr:nvCxnSpPr>
        <xdr:cNvPr id="42" name="7 Conector recto"/>
        <xdr:cNvCxnSpPr/>
      </xdr:nvCxnSpPr>
      <xdr:spPr>
        <a:xfrm flipV="1">
          <a:off x="228600" y="11096625"/>
          <a:ext cx="11734800" cy="1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571500</xdr:colOff>
      <xdr:row>110</xdr:row>
      <xdr:rowOff>133350</xdr:rowOff>
    </xdr:from>
    <xdr:ext cx="5457825" cy="369075"/>
    <xdr:sp macro="" textlink="">
      <xdr:nvSpPr>
        <xdr:cNvPr id="43" name="9 CuadroTexto"/>
        <xdr:cNvSpPr txBox="1"/>
      </xdr:nvSpPr>
      <xdr:spPr>
        <a:xfrm>
          <a:off x="4381500" y="19040475"/>
          <a:ext cx="5457825" cy="36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Fuente: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Base de Datos del Inventario y Diagnóstico de la Malla Vial -IDU- Junio 30 de 2015. </a:t>
          </a:r>
        </a:p>
        <a:p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*Las cifras presentadas fueron</a:t>
          </a:r>
          <a:r>
            <a:rPr lang="es-CO" sz="900" baseline="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 redondeadas</a:t>
          </a:r>
          <a:r>
            <a:rPr lang="es-CO" sz="900">
              <a:solidFill>
                <a:schemeClr val="tx1">
                  <a:lumMod val="50000"/>
                  <a:lumOff val="50000"/>
                </a:schemeClr>
              </a:solidFill>
              <a:latin typeface="Maiandra GD" panose="020E0502030308020204" pitchFamily="34" charset="0"/>
            </a:rPr>
            <a:t>.</a:t>
          </a:r>
        </a:p>
      </xdr:txBody>
    </xdr:sp>
    <xdr:clientData/>
  </xdr:oneCellAnchor>
  <xdr:twoCellAnchor>
    <xdr:from>
      <xdr:col>0</xdr:col>
      <xdr:colOff>85725</xdr:colOff>
      <xdr:row>43</xdr:row>
      <xdr:rowOff>28575</xdr:rowOff>
    </xdr:from>
    <xdr:to>
      <xdr:col>14</xdr:col>
      <xdr:colOff>742950</xdr:colOff>
      <xdr:row>43</xdr:row>
      <xdr:rowOff>44538</xdr:rowOff>
    </xdr:to>
    <xdr:cxnSp macro="">
      <xdr:nvCxnSpPr>
        <xdr:cNvPr id="44" name="7 Conector recto"/>
        <xdr:cNvCxnSpPr/>
      </xdr:nvCxnSpPr>
      <xdr:spPr>
        <a:xfrm flipV="1">
          <a:off x="85725" y="6172200"/>
          <a:ext cx="11991975" cy="15963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86</xdr:row>
      <xdr:rowOff>114300</xdr:rowOff>
    </xdr:from>
    <xdr:to>
      <xdr:col>14</xdr:col>
      <xdr:colOff>723900</xdr:colOff>
      <xdr:row>86</xdr:row>
      <xdr:rowOff>130263</xdr:rowOff>
    </xdr:to>
    <xdr:cxnSp macro="">
      <xdr:nvCxnSpPr>
        <xdr:cNvPr id="45" name="7 Conector recto"/>
        <xdr:cNvCxnSpPr/>
      </xdr:nvCxnSpPr>
      <xdr:spPr>
        <a:xfrm flipV="1">
          <a:off x="66675" y="14449425"/>
          <a:ext cx="11991975" cy="15963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523875</xdr:colOff>
      <xdr:row>94</xdr:row>
      <xdr:rowOff>104775</xdr:rowOff>
    </xdr:from>
    <xdr:to>
      <xdr:col>4</xdr:col>
      <xdr:colOff>209348</xdr:colOff>
      <xdr:row>99</xdr:row>
      <xdr:rowOff>155120</xdr:rowOff>
    </xdr:to>
    <xdr:grpSp>
      <xdr:nvGrpSpPr>
        <xdr:cNvPr id="23" name="22 Grupo"/>
        <xdr:cNvGrpSpPr/>
      </xdr:nvGrpSpPr>
      <xdr:grpSpPr>
        <a:xfrm>
          <a:off x="523875" y="15965971"/>
          <a:ext cx="2733473" cy="1002845"/>
          <a:chOff x="523875" y="15963900"/>
          <a:chExt cx="2733473" cy="1002845"/>
        </a:xfrm>
      </xdr:grpSpPr>
      <xdr:sp macro="" textlink="">
        <xdr:nvSpPr>
          <xdr:cNvPr id="5" name="4 CuadroTexto"/>
          <xdr:cNvSpPr txBox="1"/>
        </xdr:nvSpPr>
        <xdr:spPr>
          <a:xfrm>
            <a:off x="523875" y="16659225"/>
            <a:ext cx="1059777" cy="3075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1400">
                <a:solidFill>
                  <a:schemeClr val="tx1">
                    <a:lumMod val="65000"/>
                    <a:lumOff val="35000"/>
                  </a:schemeClr>
                </a:solidFill>
                <a:latin typeface="Maiandra GD" panose="020E0502030308020204" pitchFamily="34" charset="0"/>
              </a:rPr>
              <a:t>(Km-Carril)</a:t>
            </a:r>
          </a:p>
        </xdr:txBody>
      </xdr:sp>
      <xdr:pic>
        <xdr:nvPicPr>
          <xdr:cNvPr id="22" name="21 Imagen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BEBA8EAE-BF5A-486C-A8C5-ECC9F3942E4B}">
                <a14:imgProps xmlns:a14="http://schemas.microsoft.com/office/drawing/2010/main">
                  <a14:imgLayer r:embed="rId19">
                    <a14:imgEffect>
                      <a14:saturation sat="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561975" y="15963900"/>
            <a:ext cx="2695373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57150</xdr:colOff>
      <xdr:row>0</xdr:row>
      <xdr:rowOff>142875</xdr:rowOff>
    </xdr:from>
    <xdr:to>
      <xdr:col>7</xdr:col>
      <xdr:colOff>949678</xdr:colOff>
      <xdr:row>2</xdr:row>
      <xdr:rowOff>66674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9150" y="142875"/>
          <a:ext cx="4616803" cy="304799"/>
        </a:xfrm>
        <a:prstGeom prst="rect">
          <a:avLst/>
        </a:prstGeom>
      </xdr:spPr>
    </xdr:pic>
    <xdr:clientData/>
  </xdr:twoCellAnchor>
  <xdr:twoCellAnchor editAs="oneCell">
    <xdr:from>
      <xdr:col>7</xdr:col>
      <xdr:colOff>401464</xdr:colOff>
      <xdr:row>6</xdr:row>
      <xdr:rowOff>171449</xdr:rowOff>
    </xdr:from>
    <xdr:to>
      <xdr:col>9</xdr:col>
      <xdr:colOff>657225</xdr:colOff>
      <xdr:row>9</xdr:row>
      <xdr:rowOff>3364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7739" y="1314449"/>
          <a:ext cx="2932286" cy="40341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44</xdr:row>
      <xdr:rowOff>39767</xdr:rowOff>
    </xdr:from>
    <xdr:to>
      <xdr:col>10</xdr:col>
      <xdr:colOff>406403</xdr:colOff>
      <xdr:row>46</xdr:row>
      <xdr:rowOff>19051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33850" y="6373892"/>
          <a:ext cx="4492628" cy="3602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714376</xdr:colOff>
      <xdr:row>52</xdr:row>
      <xdr:rowOff>109536</xdr:rowOff>
    </xdr:from>
    <xdr:to>
      <xdr:col>19</xdr:col>
      <xdr:colOff>123826</xdr:colOff>
      <xdr:row>72</xdr:row>
      <xdr:rowOff>133349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781050</xdr:colOff>
      <xdr:row>74</xdr:row>
      <xdr:rowOff>52386</xdr:rowOff>
    </xdr:from>
    <xdr:to>
      <xdr:col>19</xdr:col>
      <xdr:colOff>133350</xdr:colOff>
      <xdr:row>93</xdr:row>
      <xdr:rowOff>38100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714374</xdr:colOff>
      <xdr:row>101</xdr:row>
      <xdr:rowOff>14286</xdr:rowOff>
    </xdr:from>
    <xdr:to>
      <xdr:col>19</xdr:col>
      <xdr:colOff>85725</xdr:colOff>
      <xdr:row>120</xdr:row>
      <xdr:rowOff>28575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666750</xdr:colOff>
      <xdr:row>125</xdr:row>
      <xdr:rowOff>33336</xdr:rowOff>
    </xdr:from>
    <xdr:to>
      <xdr:col>19</xdr:col>
      <xdr:colOff>114300</xdr:colOff>
      <xdr:row>141</xdr:row>
      <xdr:rowOff>95249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26</xdr:col>
      <xdr:colOff>904875</xdr:colOff>
      <xdr:row>54</xdr:row>
      <xdr:rowOff>0</xdr:rowOff>
    </xdr:from>
    <xdr:to>
      <xdr:col>29</xdr:col>
      <xdr:colOff>276225</xdr:colOff>
      <xdr:row>67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LOCALIDAD_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CALIDAD_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936200" y="10496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26</xdr:col>
      <xdr:colOff>257175</xdr:colOff>
      <xdr:row>77</xdr:row>
      <xdr:rowOff>0</xdr:rowOff>
    </xdr:from>
    <xdr:to>
      <xdr:col>28</xdr:col>
      <xdr:colOff>638175</xdr:colOff>
      <xdr:row>90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LOCALIDAD_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CALIDAD_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88500" y="14878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95250</xdr:colOff>
      <xdr:row>100</xdr:row>
      <xdr:rowOff>19050</xdr:rowOff>
    </xdr:from>
    <xdr:to>
      <xdr:col>29</xdr:col>
      <xdr:colOff>476250</xdr:colOff>
      <xdr:row>113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LOCALIDAD_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CALIDAD_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136225" y="192786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26</xdr:col>
      <xdr:colOff>476250</xdr:colOff>
      <xdr:row>125</xdr:row>
      <xdr:rowOff>38100</xdr:rowOff>
    </xdr:from>
    <xdr:to>
      <xdr:col>28</xdr:col>
      <xdr:colOff>857250</xdr:colOff>
      <xdr:row>138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LOCALIDAD_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CALIDAD_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07575" y="24060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 Giovanni Camargo Gil" refreshedDate="42244.709092013887" backgroundQuery="1" createdVersion="5" refreshedVersion="5" minRefreshableVersion="3" recordCount="261">
  <cacheSource type="external" connectionId="2"/>
  <cacheFields count="6">
    <cacheField name="Loc2014" numFmtId="0">
      <sharedItems containsSemiMixedTypes="0" containsString="0" containsNumber="1" containsInteger="1" minValue="1" maxValue="20" count="20">
        <n v="8"/>
        <n v="9"/>
        <n v="10"/>
        <n v="11"/>
        <n v="12"/>
        <n v="13"/>
        <n v="14"/>
        <n v="15"/>
        <n v="1"/>
        <n v="2"/>
        <n v="3"/>
        <n v="4"/>
        <n v="5"/>
        <n v="6"/>
        <n v="7"/>
        <n v="16"/>
        <n v="17"/>
        <n v="18"/>
        <n v="19"/>
        <n v="20"/>
      </sharedItems>
    </cacheField>
    <cacheField name="LOCALIDAD" numFmtId="0">
      <sharedItems count="20">
        <s v="KENNEDY"/>
        <s v="FONTIBON"/>
        <s v="ENGATIVA"/>
        <s v="SUBA"/>
        <s v="BARRIOS UNIDOS"/>
        <s v="TEUSAQUILLO"/>
        <s v="LOS MARTIRES"/>
        <s v="ANTONIO NARIÑO"/>
        <s v="USAQUEN"/>
        <s v="CHAPINERO"/>
        <s v="SANTA FE"/>
        <s v="SAN CRISTOBAL"/>
        <s v="USME"/>
        <s v="TUNJUELITO"/>
        <s v="BOSA"/>
        <s v="PUENTE ARANDA"/>
        <s v="CANDELARIA"/>
        <s v="RAFAEL URIBE URIBE"/>
        <s v="CIUDAD BOLIVAR"/>
        <s v="SUMAPAZ"/>
      </sharedItems>
    </cacheField>
    <cacheField name="ClasifMalla2014_1" numFmtId="0">
      <sharedItems count="7">
        <s v="ARTERIAL"/>
        <s v="EXPANSION"/>
        <s v="INTERMEDIA"/>
        <s v="LOCAL"/>
        <s v="TRONCAL"/>
        <s v="RURAL"/>
        <s v="FUERA DC"/>
      </sharedItems>
    </cacheField>
    <cacheField name="Estado2015_1" numFmtId="0">
      <sharedItems containsBlank="1" count="4">
        <s v="BUENO"/>
        <s v="MALO"/>
        <s v="REGULAR"/>
        <m u="1"/>
      </sharedItems>
    </cacheField>
    <cacheField name="KmCarrilClasEst" numFmtId="0">
      <sharedItems containsSemiMixedTypes="0" containsString="0" containsNumber="1" minValue="0.12" maxValue="551.78"/>
    </cacheField>
    <cacheField name="Porcentaje" numFmtId="0">
      <sharedItems containsSemiMixedTypes="0" containsString="0" containsNumber="1" minValue="4.5009999999999998E-3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arlos Giovanni Camargo Gil" refreshedDate="42244.709204282408" createdVersion="5" refreshedVersion="5" minRefreshableVersion="3" recordCount="21">
  <cacheSource type="external" connectionId="4"/>
  <cacheFields count="4">
    <cacheField name="ClasifMalla2014_1" numFmtId="0">
      <sharedItems count="7">
        <s v="ARTERIAL"/>
        <s v="EXPANSION"/>
        <s v="FUERA DC"/>
        <s v="INTERMEDIA"/>
        <s v="LOCAL"/>
        <s v="RURAL"/>
        <s v="TRONCAL"/>
      </sharedItems>
    </cacheField>
    <cacheField name="Estado2015_1" numFmtId="0">
      <sharedItems containsBlank="1" count="4">
        <s v="BUENO"/>
        <s v="MALO"/>
        <s v="REGULAR"/>
        <m u="1"/>
      </sharedItems>
    </cacheField>
    <cacheField name="KmCarrilClasEstado" numFmtId="0">
      <sharedItems containsSemiMixedTypes="0" containsString="0" containsNumber="1" minValue="0.17" maxValue="4284.59" count="21">
        <n v="1990.29"/>
        <n v="395.7"/>
        <n v="297.83999999999997"/>
        <n v="3.08"/>
        <n v="51.09"/>
        <n v="11.74"/>
        <n v="0.39"/>
        <n v="3.55"/>
        <n v="0.17"/>
        <n v="2131.34"/>
        <n v="911.39"/>
        <n v="505.65"/>
        <n v="1751.72"/>
        <n v="4284.59"/>
        <n v="2249.56"/>
        <n v="64.69"/>
        <n v="395.41"/>
        <n v="73.44"/>
        <n v="710.6"/>
        <n v="48.2"/>
        <n v="279.74"/>
      </sharedItems>
    </cacheField>
    <cacheField name="Porc" numFmtId="0">
      <sharedItems containsSemiMixedTypes="0" containsString="0" containsNumber="1" minValue="4.1362530413625302E-2" maxValue="0.86374695863746953" count="21">
        <n v="0.74158571891662284"/>
        <n v="0.1474385486413074"/>
        <n v="0.11097573244206972"/>
        <n v="4.6730389925656202E-2"/>
        <n v="0.77514792899408291"/>
        <n v="0.17812168108026097"/>
        <n v="9.4890510948905105E-2"/>
        <n v="0.86374695863746953"/>
        <n v="4.1362530413625302E-2"/>
        <n v="0.60065156493949357"/>
        <n v="0.25684678642084557"/>
        <n v="0.14250164863966092"/>
        <n v="0.21141050969904185"/>
        <n v="0.51709597181708133"/>
        <n v="0.27149351848387676"/>
        <n v="0.12124676687783484"/>
        <n v="0.74110657120365864"/>
        <n v="0.13764666191850658"/>
        <n v="0.68422978412001467"/>
        <n v="4.6411308182641019E-2"/>
        <n v="0.2693589076973443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arlos Giovanni Camargo Gil" refreshedDate="42244.709263657409" createdVersion="5" refreshedVersion="5" minRefreshableVersion="3" recordCount="21">
  <cacheSource type="external" connectionId="6"/>
  <cacheFields count="5">
    <cacheField name="CLASIFI_SUBSISTEMA_MALLA" numFmtId="0">
      <sharedItems count="7">
        <s v="ARTERIAL"/>
        <s v="EXPANSION"/>
        <s v="FUERA DC"/>
        <s v="INTERMEDIA"/>
        <s v="LOCAL"/>
        <s v="RURAL"/>
        <s v="TRONCAL"/>
      </sharedItems>
    </cacheField>
    <cacheField name="SITP2014" numFmtId="0">
      <sharedItems count="1">
        <s v="SITP"/>
      </sharedItems>
    </cacheField>
    <cacheField name="Estado2015_1" numFmtId="0">
      <sharedItems count="3">
        <s v="BUENO"/>
        <s v="MALO"/>
        <s v="REGULAR"/>
      </sharedItems>
    </cacheField>
    <cacheField name="SumaKMCarrilSITP" numFmtId="0">
      <sharedItems containsSemiMixedTypes="0" containsString="0" containsNumber="1" minValue="0.15" maxValue="1758.1" count="21">
        <n v="1758.1"/>
        <n v="235.69"/>
        <n v="259.10000000000002"/>
        <n v="1.79"/>
        <n v="2.61"/>
        <n v="0.32"/>
        <n v="0.15"/>
        <n v="1.35"/>
        <n v="0.17"/>
        <n v="1497.12"/>
        <n v="173.35"/>
        <n v="176.87"/>
        <n v="226.58"/>
        <n v="77.42"/>
        <n v="56.17"/>
        <n v="47.54"/>
        <n v="116.68"/>
        <n v="52.78"/>
        <n v="605.19000000000005"/>
        <n v="47.15"/>
        <n v="272.31"/>
      </sharedItems>
    </cacheField>
    <cacheField name="PocentClasif" numFmtId="0">
      <sharedItems containsSemiMixedTypes="0" containsString="0" containsNumber="1" minValue="5.0992267344400585E-2" maxValue="0.81041930559615449" count="21">
        <n v="0.78037542889355449"/>
        <n v="0.104616736724829"/>
        <n v="0.11500783438161652"/>
        <n v="0.37923728813559326"/>
        <n v="0.55296610169491522"/>
        <n v="6.7796610169491525E-2"/>
        <n v="8.9820359281437126E-2"/>
        <n v="0.80838323353293418"/>
        <n v="0.10179640718562875"/>
        <n v="0.81041930559615449"/>
        <n v="9.3837625991966836E-2"/>
        <n v="9.5743068411878712E-2"/>
        <n v="0.62909181775272793"/>
        <n v="0.21495404947663602"/>
        <n v="0.15595413277063608"/>
        <n v="0.21907834101382487"/>
        <n v="0.5376958525345622"/>
        <n v="0.2432258064516129"/>
        <n v="0.65450711079868062"/>
        <n v="5.0992267344400585E-2"/>
        <n v="0.2945006218569188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Carlos Giovanni Camargo Gil" refreshedDate="42247.482598495371" backgroundQuery="1" createdVersion="5" refreshedVersion="4" minRefreshableVersion="3" recordCount="261">
  <cacheSource type="external" connectionId="3"/>
  <cacheFields count="6">
    <cacheField name="Loc2014" numFmtId="0">
      <sharedItems containsSemiMixedTypes="0" containsString="0" containsNumber="1" containsInteger="1" minValue="1" maxValue="20" count="20">
        <n v="11"/>
        <n v="12"/>
        <n v="13"/>
        <n v="14"/>
        <n v="15"/>
        <n v="16"/>
        <n v="17"/>
        <n v="18"/>
        <n v="19"/>
        <n v="1"/>
        <n v="2"/>
        <n v="3"/>
        <n v="4"/>
        <n v="5"/>
        <n v="6"/>
        <n v="7"/>
        <n v="8"/>
        <n v="9"/>
        <n v="10"/>
        <n v="20"/>
      </sharedItems>
    </cacheField>
    <cacheField name="LOCALIDAD" numFmtId="0">
      <sharedItems count="20">
        <s v="SUBA"/>
        <s v="BARRIOS UNIDOS"/>
        <s v="TEUSAQUILLO"/>
        <s v="LOS MARTIRES"/>
        <s v="ANTONIO NARIÑO"/>
        <s v="PUENTE ARANDA"/>
        <s v="CANDELARIA"/>
        <s v="RAFAEL URIBE URIBE"/>
        <s v="CIUDAD BOLIVAR"/>
        <s v="USAQUEN"/>
        <s v="CHAPINERO"/>
        <s v="SANTA FE"/>
        <s v="SAN CRISTOBAL"/>
        <s v="USME"/>
        <s v="TUNJUELITO"/>
        <s v="BOSA"/>
        <s v="KENNEDY"/>
        <s v="FONTIBON"/>
        <s v="ENGATIVA"/>
        <s v="SUMAPAZ"/>
      </sharedItems>
    </cacheField>
    <cacheField name="ClasifMalla2014_1" numFmtId="0">
      <sharedItems count="7">
        <s v="RURAL"/>
        <s v="TRONCAL"/>
        <s v="ARTERIAL"/>
        <s v="INTERMEDIA"/>
        <s v="LOCAL"/>
        <s v="FUERA DC"/>
        <s v="EXPANSION"/>
      </sharedItems>
    </cacheField>
    <cacheField name="Estado2015_1" numFmtId="0">
      <sharedItems containsBlank="1" count="4">
        <s v="REGULAR"/>
        <s v="BUENO"/>
        <s v="MALO"/>
        <m u="1"/>
      </sharedItems>
    </cacheField>
    <cacheField name="KmCarrilClasEst" numFmtId="0">
      <sharedItems containsSemiMixedTypes="0" containsString="0" containsNumber="1" minValue="0.12" maxValue="551.78"/>
    </cacheField>
    <cacheField name="Porcentaje" numFmtId="0">
      <sharedItems containsSemiMixedTypes="0" containsString="0" containsNumber="1" minValue="4.5009999999999998E-3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Sara Viviana Torres Vergara" refreshedDate="42247.493258912036" createdVersion="5" refreshedVersion="4" minRefreshableVersion="3" recordCount="19">
  <cacheSource type="worksheet">
    <worksheetSource ref="C29:AI48" sheet="DinamicaLocalidadTodasMallas"/>
  </cacheSource>
  <cacheFields count="33">
    <cacheField name="LOCALIDAD_" numFmtId="2">
      <sharedItems count="19">
        <s v="1 USAQUEN"/>
        <s v="2 CHAPINERO"/>
        <s v="3 SANTA FE"/>
        <s v="4 SAN CRISTOBAL"/>
        <s v="5 USME"/>
        <s v="6 TUNJUELITO"/>
        <s v="7 BOSA"/>
        <s v="8 KENNEDY"/>
        <s v="9 FONTIBON"/>
        <s v="10 ENGATIVA"/>
        <s v="11 SUBA"/>
        <s v="12 BARRIOS UNIDOS"/>
        <s v="13 TEUSAQUILLO"/>
        <s v="14 LOS MARTIRES"/>
        <s v="15 ANTONIO NARIÑO"/>
        <s v="16 PUENTE ARANDA"/>
        <s v="17 CANDELARIA"/>
        <s v="18 RAFAEL URIBE URIBE"/>
        <s v="19 CIUDAD BOLIVAR"/>
      </sharedItems>
    </cacheField>
    <cacheField name=" KmCarril Bueno" numFmtId="2">
      <sharedItems containsSemiMixedTypes="0" containsString="0" containsNumber="1" minValue="8.2200000000000006" maxValue="299.02"/>
    </cacheField>
    <cacheField name="Bueno " numFmtId="9">
      <sharedItems containsSemiMixedTypes="0" containsString="0" containsNumber="1" minValue="0.47454400000000002" maxValue="0.899146"/>
    </cacheField>
    <cacheField name=" KmCarril Regular" numFmtId="2">
      <sharedItems containsSemiMixedTypes="0" containsString="0" containsNumber="1" minValue="2.37" maxValue="35.96"/>
    </cacheField>
    <cacheField name="Regular" numFmtId="9">
      <sharedItems containsSemiMixedTypes="0" containsString="0" containsNumber="1" minValue="4.5464999999999998E-2" maxValue="0.209645"/>
    </cacheField>
    <cacheField name=" KmCarril Malo" numFmtId="2">
      <sharedItems containsSemiMixedTypes="0" containsString="0" containsNumber="1" minValue="1.18" maxValue="53.94"/>
    </cacheField>
    <cacheField name="Malo" numFmtId="9">
      <sharedItems containsSemiMixedTypes="0" containsString="0" containsNumber="1" minValue="5.5389000000000001E-2" maxValue="0.413296"/>
    </cacheField>
    <cacheField name=" KmCarrilClasEst ARTERIAL" numFmtId="2">
      <sharedItems containsSemiMixedTypes="0" containsString="0" containsNumber="1" minValue="11.77" maxValue="346.26"/>
    </cacheField>
    <cacheField name="% ARTERIAL" numFmtId="0">
      <sharedItems containsSemiMixedTypes="0" containsString="0" containsNumber="1" minValue="0.99999999999999989" maxValue="1.0000010000000001"/>
    </cacheField>
    <cacheField name=" KmCarril Bueno2" numFmtId="2">
      <sharedItems containsSemiMixedTypes="0" containsString="0" containsNumber="1" minValue="16.3" maxValue="224.85"/>
    </cacheField>
    <cacheField name="Bueno 2" numFmtId="9">
      <sharedItems containsSemiMixedTypes="0" containsString="0" containsNumber="1" minValue="0.34532600000000002" maxValue="0.723329"/>
    </cacheField>
    <cacheField name=" KmCarril Regular2" numFmtId="2">
      <sharedItems containsSemiMixedTypes="0" containsString="0" containsNumber="1" minValue="6.15" maxValue="47.58"/>
    </cacheField>
    <cacheField name="Regular2" numFmtId="9">
      <sharedItems containsSemiMixedTypes="0" containsString="0" containsNumber="1" minValue="6.9202E-2" maxValue="0.23809"/>
    </cacheField>
    <cacheField name=" KmCarril Malo2" numFmtId="2">
      <sharedItems containsSemiMixedTypes="0" containsString="0" containsNumber="1" minValue="12.49" maxValue="95.26"/>
    </cacheField>
    <cacheField name="Malo2" numFmtId="9">
      <sharedItems containsSemiMixedTypes="0" containsString="0" containsNumber="1" minValue="0.12920799999999999" maxValue="0.43881500000000001"/>
    </cacheField>
    <cacheField name=" KmCarrilClasEst INTERMEDIA" numFmtId="2">
      <sharedItems containsSemiMixedTypes="0" containsString="0" containsNumber="1" minValue="34.940000000000005" maxValue="359.97"/>
    </cacheField>
    <cacheField name="% INTERMEDIA" numFmtId="0">
      <sharedItems containsSemiMixedTypes="0" containsString="0" containsNumber="1" minValue="0.99999900000000008" maxValue="1"/>
    </cacheField>
    <cacheField name=" KmCarril Bueno3" numFmtId="2">
      <sharedItems containsSemiMixedTypes="0" containsString="0" containsNumber="1" minValue="7.88" maxValue="285.68"/>
    </cacheField>
    <cacheField name="Bueno 3" numFmtId="9">
      <sharedItems containsSemiMixedTypes="0" containsString="0" containsNumber="1" minValue="7.356E-2" maxValue="0.58980500000000002"/>
    </cacheField>
    <cacheField name=" KmCarril Regular3" numFmtId="2">
      <sharedItems containsSemiMixedTypes="0" containsString="0" containsNumber="1" minValue="8.58" maxValue="333.8"/>
    </cacheField>
    <cacheField name="Regular3" numFmtId="9">
      <sharedItems containsSemiMixedTypes="0" containsString="0" containsNumber="1" minValue="0.174014" maxValue="0.38372600000000001"/>
    </cacheField>
    <cacheField name=" KmCarril Malo3" numFmtId="2">
      <sharedItems containsSemiMixedTypes="0" containsString="0" containsNumber="1" minValue="12.94" maxValue="551.78"/>
    </cacheField>
    <cacheField name="Malo3" numFmtId="9">
      <sharedItems containsSemiMixedTypes="0" containsString="0" containsNumber="1" minValue="0.13755899999999999" maxValue="0.75242600000000004"/>
    </cacheField>
    <cacheField name=" KmCarrilClasEst LOCAL" numFmtId="2">
      <sharedItems containsSemiMixedTypes="0" containsString="0" containsNumber="1" minValue="29.4" maxValue="1069.4000000000001"/>
    </cacheField>
    <cacheField name="% LOCAL" numFmtId="0">
      <sharedItems containsSemiMixedTypes="0" containsString="0" containsNumber="1" minValue="0.99999899999999997" maxValue="1.0000010000000001"/>
    </cacheField>
    <cacheField name=" KmCarril Bueno4" numFmtId="2">
      <sharedItems containsSemiMixedTypes="0" containsString="0" containsNumber="1" minValue="2.86" maxValue="119.46"/>
    </cacheField>
    <cacheField name="Bueno 4" numFmtId="9">
      <sharedItems containsSemiMixedTypes="0" containsString="0" containsNumber="1" minValue="0.17931" maxValue="1"/>
    </cacheField>
    <cacheField name=" KmCarril Regular4" numFmtId="2">
      <sharedItems containsString="0" containsBlank="1" containsNumber="1" minValue="0.25" maxValue="48.46"/>
    </cacheField>
    <cacheField name="Regular4" numFmtId="9">
      <sharedItems containsString="0" containsBlank="1" containsNumber="1" minValue="8.0700000000000008E-3" maxValue="0.73569200000000001"/>
    </cacheField>
    <cacheField name=" KmCarril Malo4" numFmtId="2">
      <sharedItems containsString="0" containsBlank="1" containsNumber="1" minValue="0.32" maxValue="13.13"/>
    </cacheField>
    <cacheField name="Malo4" numFmtId="9">
      <sharedItems containsString="0" containsBlank="1" containsNumber="1" minValue="4.5009999999999998E-3" maxValue="0.23023399999999999"/>
    </cacheField>
    <cacheField name=" KmCarrilClasEst TRONCAL" numFmtId="2">
      <sharedItems containsSemiMixedTypes="0" containsString="0" containsNumber="1" minValue="5.2200000000000006" maxValue="136.33000000000001"/>
    </cacheField>
    <cacheField name="% TRONCAL" numFmtId="0">
      <sharedItems containsSemiMixedTypes="0" containsString="0" containsNumber="1" minValue="0.99999899999999997" maxValue="1.000001000000000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1">
  <r>
    <x v="0"/>
    <x v="0"/>
    <x v="0"/>
    <x v="0"/>
    <n v="186.43"/>
    <n v="0.72397199999999995"/>
  </r>
  <r>
    <x v="0"/>
    <x v="0"/>
    <x v="0"/>
    <x v="1"/>
    <n v="40.71"/>
    <n v="0.15809100000000001"/>
  </r>
  <r>
    <x v="0"/>
    <x v="0"/>
    <x v="0"/>
    <x v="2"/>
    <n v="30.37"/>
    <n v="0.117937"/>
  </r>
  <r>
    <x v="0"/>
    <x v="0"/>
    <x v="1"/>
    <x v="1"/>
    <n v="3.47"/>
    <n v="0.85258"/>
  </r>
  <r>
    <x v="0"/>
    <x v="0"/>
    <x v="1"/>
    <x v="2"/>
    <n v="0.6"/>
    <n v="0.14742"/>
  </r>
  <r>
    <x v="0"/>
    <x v="0"/>
    <x v="2"/>
    <x v="0"/>
    <n v="224.85"/>
    <n v="0.67189600000000005"/>
  </r>
  <r>
    <x v="0"/>
    <x v="0"/>
    <x v="2"/>
    <x v="1"/>
    <n v="64.760000000000005"/>
    <n v="0.19351599999999999"/>
  </r>
  <r>
    <x v="0"/>
    <x v="0"/>
    <x v="2"/>
    <x v="2"/>
    <n v="45.04"/>
    <n v="0.13458800000000001"/>
  </r>
  <r>
    <x v="0"/>
    <x v="0"/>
    <x v="3"/>
    <x v="0"/>
    <n v="177.8"/>
    <n v="0.18410000000000001"/>
  </r>
  <r>
    <x v="0"/>
    <x v="0"/>
    <x v="3"/>
    <x v="1"/>
    <n v="544.58000000000004"/>
    <n v="0.56387600000000004"/>
  </r>
  <r>
    <x v="0"/>
    <x v="0"/>
    <x v="3"/>
    <x v="2"/>
    <n v="243.4"/>
    <n v="0.25202400000000003"/>
  </r>
  <r>
    <x v="0"/>
    <x v="0"/>
    <x v="4"/>
    <x v="0"/>
    <n v="69.09"/>
    <n v="0.85443999999999998"/>
  </r>
  <r>
    <x v="0"/>
    <x v="0"/>
    <x v="4"/>
    <x v="1"/>
    <n v="1.3"/>
    <n v="1.6077000000000001E-2"/>
  </r>
  <r>
    <x v="0"/>
    <x v="0"/>
    <x v="4"/>
    <x v="2"/>
    <n v="10.47"/>
    <n v="0.12948299999999999"/>
  </r>
  <r>
    <x v="1"/>
    <x v="1"/>
    <x v="0"/>
    <x v="0"/>
    <n v="205.07"/>
    <n v="0.73095699999999997"/>
  </r>
  <r>
    <x v="1"/>
    <x v="1"/>
    <x v="0"/>
    <x v="1"/>
    <n v="39.520000000000003"/>
    <n v="0.14086599999999999"/>
  </r>
  <r>
    <x v="1"/>
    <x v="1"/>
    <x v="0"/>
    <x v="2"/>
    <n v="35.96"/>
    <n v="0.12817700000000001"/>
  </r>
  <r>
    <x v="1"/>
    <x v="1"/>
    <x v="1"/>
    <x v="1"/>
    <n v="10.88"/>
    <n v="0.64723399999999998"/>
  </r>
  <r>
    <x v="1"/>
    <x v="1"/>
    <x v="1"/>
    <x v="2"/>
    <n v="5.93"/>
    <n v="0.35276600000000002"/>
  </r>
  <r>
    <x v="1"/>
    <x v="1"/>
    <x v="2"/>
    <x v="0"/>
    <n v="142.22999999999999"/>
    <n v="0.54014099999999998"/>
  </r>
  <r>
    <x v="1"/>
    <x v="1"/>
    <x v="2"/>
    <x v="1"/>
    <n v="89.98"/>
    <n v="0.34171400000000002"/>
  </r>
  <r>
    <x v="1"/>
    <x v="1"/>
    <x v="2"/>
    <x v="2"/>
    <n v="31.11"/>
    <n v="0.118145"/>
  </r>
  <r>
    <x v="1"/>
    <x v="1"/>
    <x v="3"/>
    <x v="0"/>
    <n v="104.15"/>
    <n v="0.32045200000000001"/>
  </r>
  <r>
    <x v="1"/>
    <x v="1"/>
    <x v="3"/>
    <x v="1"/>
    <n v="146.37"/>
    <n v="0.45035500000000001"/>
  </r>
  <r>
    <x v="1"/>
    <x v="1"/>
    <x v="3"/>
    <x v="2"/>
    <n v="74.489999999999995"/>
    <n v="0.22919300000000001"/>
  </r>
  <r>
    <x v="1"/>
    <x v="1"/>
    <x v="4"/>
    <x v="0"/>
    <n v="43.38"/>
    <n v="0.83745199999999997"/>
  </r>
  <r>
    <x v="1"/>
    <x v="1"/>
    <x v="4"/>
    <x v="2"/>
    <n v="8.42"/>
    <n v="0.162548"/>
  </r>
  <r>
    <x v="2"/>
    <x v="2"/>
    <x v="0"/>
    <x v="0"/>
    <n v="159.26"/>
    <n v="0.72794599999999998"/>
  </r>
  <r>
    <x v="2"/>
    <x v="2"/>
    <x v="0"/>
    <x v="1"/>
    <n v="29.23"/>
    <n v="0.133605"/>
  </r>
  <r>
    <x v="2"/>
    <x v="2"/>
    <x v="0"/>
    <x v="2"/>
    <n v="30.29"/>
    <n v="0.13844999999999999"/>
  </r>
  <r>
    <x v="2"/>
    <x v="2"/>
    <x v="2"/>
    <x v="0"/>
    <n v="222.08"/>
    <n v="0.61694000000000004"/>
  </r>
  <r>
    <x v="2"/>
    <x v="2"/>
    <x v="2"/>
    <x v="1"/>
    <n v="95.26"/>
    <n v="0.26463300000000001"/>
  </r>
  <r>
    <x v="2"/>
    <x v="2"/>
    <x v="2"/>
    <x v="2"/>
    <n v="42.63"/>
    <n v="0.118427"/>
  </r>
  <r>
    <x v="2"/>
    <x v="2"/>
    <x v="3"/>
    <x v="0"/>
    <n v="285.68"/>
    <n v="0.38782499999999998"/>
  </r>
  <r>
    <x v="2"/>
    <x v="2"/>
    <x v="3"/>
    <x v="1"/>
    <n v="168.28"/>
    <n v="0.22844900000000001"/>
  </r>
  <r>
    <x v="2"/>
    <x v="2"/>
    <x v="3"/>
    <x v="2"/>
    <n v="282.66000000000003"/>
    <n v="0.38372600000000001"/>
  </r>
  <r>
    <x v="2"/>
    <x v="2"/>
    <x v="4"/>
    <x v="0"/>
    <n v="61.89"/>
    <n v="0.81930099999999995"/>
  </r>
  <r>
    <x v="2"/>
    <x v="2"/>
    <x v="4"/>
    <x v="1"/>
    <n v="0.34"/>
    <n v="4.5009999999999998E-3"/>
  </r>
  <r>
    <x v="2"/>
    <x v="2"/>
    <x v="4"/>
    <x v="2"/>
    <n v="13.31"/>
    <n v="0.17619799999999999"/>
  </r>
  <r>
    <x v="3"/>
    <x v="3"/>
    <x v="0"/>
    <x v="0"/>
    <n v="260.43"/>
    <n v="0.75212299999999999"/>
  </r>
  <r>
    <x v="3"/>
    <x v="3"/>
    <x v="0"/>
    <x v="1"/>
    <n v="53.94"/>
    <n v="0.155779"/>
  </r>
  <r>
    <x v="3"/>
    <x v="3"/>
    <x v="0"/>
    <x v="2"/>
    <n v="31.89"/>
    <n v="9.2097999999999999E-2"/>
  </r>
  <r>
    <x v="3"/>
    <x v="3"/>
    <x v="1"/>
    <x v="0"/>
    <n v="1.86"/>
    <n v="0.13636400000000001"/>
  </r>
  <r>
    <x v="3"/>
    <x v="3"/>
    <x v="1"/>
    <x v="1"/>
    <n v="9.14"/>
    <n v="0.67008800000000002"/>
  </r>
  <r>
    <x v="3"/>
    <x v="3"/>
    <x v="1"/>
    <x v="2"/>
    <n v="2.64"/>
    <n v="0.193548"/>
  </r>
  <r>
    <x v="3"/>
    <x v="3"/>
    <x v="2"/>
    <x v="0"/>
    <n v="198.91"/>
    <n v="0.71174000000000004"/>
  </r>
  <r>
    <x v="3"/>
    <x v="3"/>
    <x v="2"/>
    <x v="1"/>
    <n v="61.22"/>
    <n v="0.219058"/>
  </r>
  <r>
    <x v="3"/>
    <x v="3"/>
    <x v="2"/>
    <x v="2"/>
    <n v="19.34"/>
    <n v="6.9202E-2"/>
  </r>
  <r>
    <x v="3"/>
    <x v="3"/>
    <x v="3"/>
    <x v="0"/>
    <n v="183.82"/>
    <n v="0.17189099999999999"/>
  </r>
  <r>
    <x v="3"/>
    <x v="3"/>
    <x v="3"/>
    <x v="1"/>
    <n v="551.78"/>
    <n v="0.51597199999999999"/>
  </r>
  <r>
    <x v="3"/>
    <x v="3"/>
    <x v="3"/>
    <x v="2"/>
    <n v="333.8"/>
    <n v="0.31213800000000003"/>
  </r>
  <r>
    <x v="3"/>
    <x v="3"/>
    <x v="5"/>
    <x v="0"/>
    <n v="5.72"/>
    <n v="0.19136800000000001"/>
  </r>
  <r>
    <x v="3"/>
    <x v="3"/>
    <x v="5"/>
    <x v="1"/>
    <n v="9.26"/>
    <n v="0.309803"/>
  </r>
  <r>
    <x v="3"/>
    <x v="3"/>
    <x v="5"/>
    <x v="2"/>
    <n v="14.91"/>
    <n v="0.49882900000000002"/>
  </r>
  <r>
    <x v="3"/>
    <x v="3"/>
    <x v="4"/>
    <x v="0"/>
    <n v="74.66"/>
    <n v="0.54764199999999996"/>
  </r>
  <r>
    <x v="3"/>
    <x v="3"/>
    <x v="4"/>
    <x v="1"/>
    <n v="13.13"/>
    <n v="9.6310000000000007E-2"/>
  </r>
  <r>
    <x v="3"/>
    <x v="3"/>
    <x v="4"/>
    <x v="2"/>
    <n v="48.54"/>
    <n v="0.35604799999999998"/>
  </r>
  <r>
    <x v="4"/>
    <x v="4"/>
    <x v="0"/>
    <x v="0"/>
    <n v="92.8"/>
    <n v="0.79370499999999999"/>
  </r>
  <r>
    <x v="4"/>
    <x v="4"/>
    <x v="0"/>
    <x v="1"/>
    <n v="8.8699999999999992"/>
    <n v="7.5864000000000001E-2"/>
  </r>
  <r>
    <x v="4"/>
    <x v="4"/>
    <x v="0"/>
    <x v="2"/>
    <n v="15.25"/>
    <n v="0.13043099999999999"/>
  </r>
  <r>
    <x v="4"/>
    <x v="4"/>
    <x v="2"/>
    <x v="0"/>
    <n v="69.010000000000005"/>
    <n v="0.34532600000000002"/>
  </r>
  <r>
    <x v="4"/>
    <x v="4"/>
    <x v="2"/>
    <x v="1"/>
    <n v="83.25"/>
    <n v="0.41658299999999998"/>
  </r>
  <r>
    <x v="4"/>
    <x v="4"/>
    <x v="2"/>
    <x v="2"/>
    <n v="47.58"/>
    <n v="0.23809"/>
  </r>
  <r>
    <x v="4"/>
    <x v="4"/>
    <x v="3"/>
    <x v="0"/>
    <n v="32.4"/>
    <n v="0.122269"/>
  </r>
  <r>
    <x v="4"/>
    <x v="4"/>
    <x v="3"/>
    <x v="1"/>
    <n v="164.93"/>
    <n v="0.62240099999999998"/>
  </r>
  <r>
    <x v="4"/>
    <x v="4"/>
    <x v="3"/>
    <x v="2"/>
    <n v="67.66"/>
    <n v="0.25533"/>
  </r>
  <r>
    <x v="4"/>
    <x v="4"/>
    <x v="4"/>
    <x v="0"/>
    <n v="88.48"/>
    <n v="0.94479400000000002"/>
  </r>
  <r>
    <x v="4"/>
    <x v="4"/>
    <x v="4"/>
    <x v="1"/>
    <n v="2.4500000000000002"/>
    <n v="2.6161E-2"/>
  </r>
  <r>
    <x v="4"/>
    <x v="4"/>
    <x v="4"/>
    <x v="2"/>
    <n v="2.72"/>
    <n v="2.9044E-2"/>
  </r>
  <r>
    <x v="5"/>
    <x v="5"/>
    <x v="0"/>
    <x v="0"/>
    <n v="116.05"/>
    <n v="0.77304799999999996"/>
  </r>
  <r>
    <x v="5"/>
    <x v="5"/>
    <x v="0"/>
    <x v="1"/>
    <n v="14.8"/>
    <n v="9.8587999999999995E-2"/>
  </r>
  <r>
    <x v="5"/>
    <x v="5"/>
    <x v="0"/>
    <x v="2"/>
    <n v="19.27"/>
    <n v="0.12836400000000001"/>
  </r>
  <r>
    <x v="5"/>
    <x v="5"/>
    <x v="2"/>
    <x v="0"/>
    <n v="119.3"/>
    <n v="0.56170299999999995"/>
  </r>
  <r>
    <x v="5"/>
    <x v="5"/>
    <x v="2"/>
    <x v="1"/>
    <n v="58.7"/>
    <n v="0.27637800000000001"/>
  </r>
  <r>
    <x v="5"/>
    <x v="5"/>
    <x v="2"/>
    <x v="2"/>
    <n v="34.39"/>
    <n v="0.16191900000000001"/>
  </r>
  <r>
    <x v="5"/>
    <x v="5"/>
    <x v="3"/>
    <x v="0"/>
    <n v="51.07"/>
    <n v="0.2092"/>
  </r>
  <r>
    <x v="5"/>
    <x v="5"/>
    <x v="3"/>
    <x v="1"/>
    <n v="121.14"/>
    <n v="0.49623099999999998"/>
  </r>
  <r>
    <x v="5"/>
    <x v="5"/>
    <x v="3"/>
    <x v="2"/>
    <n v="71.91"/>
    <n v="0.294568"/>
  </r>
  <r>
    <x v="5"/>
    <x v="5"/>
    <x v="4"/>
    <x v="0"/>
    <n v="76.27"/>
    <n v="0.78145500000000001"/>
  </r>
  <r>
    <x v="5"/>
    <x v="5"/>
    <x v="4"/>
    <x v="1"/>
    <n v="1.26"/>
    <n v="1.291E-2"/>
  </r>
  <r>
    <x v="5"/>
    <x v="5"/>
    <x v="4"/>
    <x v="2"/>
    <n v="20.07"/>
    <n v="0.20563500000000001"/>
  </r>
  <r>
    <x v="6"/>
    <x v="6"/>
    <x v="0"/>
    <x v="0"/>
    <n v="38.11"/>
    <n v="0.63943000000000005"/>
  </r>
  <r>
    <x v="6"/>
    <x v="6"/>
    <x v="0"/>
    <x v="1"/>
    <n v="9.41"/>
    <n v="0.157886"/>
  </r>
  <r>
    <x v="6"/>
    <x v="6"/>
    <x v="0"/>
    <x v="2"/>
    <n v="12.08"/>
    <n v="0.202685"/>
  </r>
  <r>
    <x v="6"/>
    <x v="6"/>
    <x v="2"/>
    <x v="0"/>
    <n v="57.66"/>
    <n v="0.42471999999999999"/>
  </r>
  <r>
    <x v="6"/>
    <x v="6"/>
    <x v="2"/>
    <x v="1"/>
    <n v="49.17"/>
    <n v="0.36218299999999998"/>
  </r>
  <r>
    <x v="6"/>
    <x v="6"/>
    <x v="2"/>
    <x v="2"/>
    <n v="28.93"/>
    <n v="0.21309700000000001"/>
  </r>
  <r>
    <x v="6"/>
    <x v="6"/>
    <x v="3"/>
    <x v="0"/>
    <n v="78.36"/>
    <n v="0.451434"/>
  </r>
  <r>
    <x v="6"/>
    <x v="6"/>
    <x v="3"/>
    <x v="1"/>
    <n v="48.55"/>
    <n v="0.279698"/>
  </r>
  <r>
    <x v="6"/>
    <x v="6"/>
    <x v="3"/>
    <x v="2"/>
    <n v="46.67"/>
    <n v="0.26886700000000002"/>
  </r>
  <r>
    <x v="6"/>
    <x v="6"/>
    <x v="4"/>
    <x v="0"/>
    <n v="30.26"/>
    <n v="0.97675900000000004"/>
  </r>
  <r>
    <x v="6"/>
    <x v="6"/>
    <x v="4"/>
    <x v="1"/>
    <n v="0.47"/>
    <n v="1.5171E-2"/>
  </r>
  <r>
    <x v="6"/>
    <x v="6"/>
    <x v="4"/>
    <x v="2"/>
    <n v="0.25"/>
    <n v="8.0700000000000008E-3"/>
  </r>
  <r>
    <x v="7"/>
    <x v="7"/>
    <x v="0"/>
    <x v="0"/>
    <n v="44.54"/>
    <n v="0.736564"/>
  </r>
  <r>
    <x v="7"/>
    <x v="7"/>
    <x v="0"/>
    <x v="1"/>
    <n v="8.76"/>
    <n v="0.14486499999999999"/>
  </r>
  <r>
    <x v="7"/>
    <x v="7"/>
    <x v="0"/>
    <x v="2"/>
    <n v="7.17"/>
    <n v="0.118571"/>
  </r>
  <r>
    <x v="7"/>
    <x v="7"/>
    <x v="2"/>
    <x v="0"/>
    <n v="30.38"/>
    <n v="0.34743800000000002"/>
  </r>
  <r>
    <x v="7"/>
    <x v="7"/>
    <x v="2"/>
    <x v="1"/>
    <n v="38.369999999999997"/>
    <n v="0.43881500000000001"/>
  </r>
  <r>
    <x v="7"/>
    <x v="7"/>
    <x v="2"/>
    <x v="2"/>
    <n v="18.690000000000001"/>
    <n v="0.21374699999999999"/>
  </r>
  <r>
    <x v="7"/>
    <x v="7"/>
    <x v="3"/>
    <x v="0"/>
    <n v="76.02"/>
    <n v="0.58980500000000002"/>
  </r>
  <r>
    <x v="8"/>
    <x v="8"/>
    <x v="0"/>
    <x v="0"/>
    <n v="299.02"/>
    <n v="0.899146"/>
  </r>
  <r>
    <x v="8"/>
    <x v="8"/>
    <x v="0"/>
    <x v="1"/>
    <n v="18.420000000000002"/>
    <n v="5.5389000000000001E-2"/>
  </r>
  <r>
    <x v="8"/>
    <x v="8"/>
    <x v="0"/>
    <x v="2"/>
    <n v="15.12"/>
    <n v="4.5464999999999998E-2"/>
  </r>
  <r>
    <x v="8"/>
    <x v="8"/>
    <x v="1"/>
    <x v="2"/>
    <n v="0.42"/>
    <n v="1"/>
  </r>
  <r>
    <x v="8"/>
    <x v="8"/>
    <x v="2"/>
    <x v="0"/>
    <n v="153.65"/>
    <n v="0.61188299999999995"/>
  </r>
  <r>
    <x v="8"/>
    <x v="8"/>
    <x v="2"/>
    <x v="1"/>
    <n v="63.35"/>
    <n v="0.25228"/>
  </r>
  <r>
    <x v="8"/>
    <x v="8"/>
    <x v="2"/>
    <x v="2"/>
    <n v="34.11"/>
    <n v="0.13583700000000001"/>
  </r>
  <r>
    <x v="8"/>
    <x v="8"/>
    <x v="3"/>
    <x v="0"/>
    <n v="119.28"/>
    <n v="0.22284499999999999"/>
  </r>
  <r>
    <x v="8"/>
    <x v="8"/>
    <x v="3"/>
    <x v="1"/>
    <n v="264.14999999999998"/>
    <n v="0.49349799999999999"/>
  </r>
  <r>
    <x v="8"/>
    <x v="8"/>
    <x v="3"/>
    <x v="2"/>
    <n v="151.83000000000001"/>
    <n v="0.28365699999999999"/>
  </r>
  <r>
    <x v="8"/>
    <x v="8"/>
    <x v="5"/>
    <x v="0"/>
    <n v="4.34"/>
    <n v="0.53712899999999997"/>
  </r>
  <r>
    <x v="8"/>
    <x v="8"/>
    <x v="5"/>
    <x v="1"/>
    <n v="1.38"/>
    <n v="0.170792"/>
  </r>
  <r>
    <x v="8"/>
    <x v="8"/>
    <x v="5"/>
    <x v="2"/>
    <n v="2.36"/>
    <n v="0.29207899999999998"/>
  </r>
  <r>
    <x v="8"/>
    <x v="8"/>
    <x v="4"/>
    <x v="0"/>
    <n v="9.7799999999999994"/>
    <n v="0.18044299999999999"/>
  </r>
  <r>
    <x v="8"/>
    <x v="8"/>
    <x v="4"/>
    <x v="1"/>
    <n v="1.95"/>
    <n v="3.5978000000000003E-2"/>
  </r>
  <r>
    <x v="8"/>
    <x v="8"/>
    <x v="4"/>
    <x v="2"/>
    <n v="42.47"/>
    <n v="0.78357900000000003"/>
  </r>
  <r>
    <x v="9"/>
    <x v="9"/>
    <x v="0"/>
    <x v="0"/>
    <n v="114.96"/>
    <n v="0.82872000000000001"/>
  </r>
  <r>
    <x v="9"/>
    <x v="9"/>
    <x v="0"/>
    <x v="1"/>
    <n v="8.4700000000000006"/>
    <n v="6.1058000000000001E-2"/>
  </r>
  <r>
    <x v="9"/>
    <x v="9"/>
    <x v="0"/>
    <x v="2"/>
    <n v="15.29"/>
    <n v="0.110222"/>
  </r>
  <r>
    <x v="9"/>
    <x v="9"/>
    <x v="2"/>
    <x v="0"/>
    <n v="99.65"/>
    <n v="0.56347199999999997"/>
  </r>
  <r>
    <x v="9"/>
    <x v="9"/>
    <x v="2"/>
    <x v="1"/>
    <n v="51.15"/>
    <n v="0.28922799999999999"/>
  </r>
  <r>
    <x v="9"/>
    <x v="9"/>
    <x v="2"/>
    <x v="2"/>
    <n v="26.05"/>
    <n v="0.14729999999999999"/>
  </r>
  <r>
    <x v="9"/>
    <x v="9"/>
    <x v="3"/>
    <x v="0"/>
    <n v="46.36"/>
    <n v="0.21043999999999999"/>
  </r>
  <r>
    <x v="9"/>
    <x v="9"/>
    <x v="3"/>
    <x v="1"/>
    <n v="113.06"/>
    <n v="0.51320900000000003"/>
  </r>
  <r>
    <x v="9"/>
    <x v="9"/>
    <x v="3"/>
    <x v="2"/>
    <n v="60.88"/>
    <n v="0.27634999999999998"/>
  </r>
  <r>
    <x v="9"/>
    <x v="9"/>
    <x v="5"/>
    <x v="0"/>
    <n v="7.59"/>
    <n v="0.25503999999999999"/>
  </r>
  <r>
    <x v="9"/>
    <x v="9"/>
    <x v="5"/>
    <x v="1"/>
    <n v="20.65"/>
    <n v="0.69388399999999995"/>
  </r>
  <r>
    <x v="9"/>
    <x v="9"/>
    <x v="5"/>
    <x v="2"/>
    <n v="1.52"/>
    <n v="5.1075000000000002E-2"/>
  </r>
  <r>
    <x v="9"/>
    <x v="9"/>
    <x v="4"/>
    <x v="0"/>
    <n v="8.69"/>
    <n v="0.13192699999999999"/>
  </r>
  <r>
    <x v="9"/>
    <x v="9"/>
    <x v="4"/>
    <x v="1"/>
    <n v="3.51"/>
    <n v="5.3287000000000001E-2"/>
  </r>
  <r>
    <x v="9"/>
    <x v="9"/>
    <x v="4"/>
    <x v="2"/>
    <n v="53.67"/>
    <n v="0.81478700000000004"/>
  </r>
  <r>
    <x v="10"/>
    <x v="10"/>
    <x v="0"/>
    <x v="0"/>
    <n v="30.36"/>
    <n v="0.82432799999999995"/>
  </r>
  <r>
    <x v="10"/>
    <x v="10"/>
    <x v="0"/>
    <x v="1"/>
    <n v="4.01"/>
    <n v="0.108879"/>
  </r>
  <r>
    <x v="10"/>
    <x v="10"/>
    <x v="0"/>
    <x v="2"/>
    <n v="2.46"/>
    <n v="6.6793000000000005E-2"/>
  </r>
  <r>
    <x v="10"/>
    <x v="10"/>
    <x v="2"/>
    <x v="0"/>
    <n v="54.64"/>
    <n v="0.56539700000000004"/>
  </r>
  <r>
    <x v="10"/>
    <x v="10"/>
    <x v="2"/>
    <x v="1"/>
    <n v="29.52"/>
    <n v="0.30546400000000001"/>
  </r>
  <r>
    <x v="10"/>
    <x v="10"/>
    <x v="2"/>
    <x v="2"/>
    <n v="12.48"/>
    <n v="0.129139"/>
  </r>
  <r>
    <x v="10"/>
    <x v="10"/>
    <x v="3"/>
    <x v="0"/>
    <n v="35.880000000000003"/>
    <n v="0.246175"/>
  </r>
  <r>
    <x v="10"/>
    <x v="10"/>
    <x v="3"/>
    <x v="1"/>
    <n v="69.709999999999994"/>
    <n v="0.47828500000000002"/>
  </r>
  <r>
    <x v="10"/>
    <x v="10"/>
    <x v="3"/>
    <x v="2"/>
    <n v="40.159999999999997"/>
    <n v="0.27554000000000001"/>
  </r>
  <r>
    <x v="10"/>
    <x v="10"/>
    <x v="5"/>
    <x v="0"/>
    <n v="6.43"/>
    <n v="0.185303"/>
  </r>
  <r>
    <x v="10"/>
    <x v="10"/>
    <x v="5"/>
    <x v="1"/>
    <n v="9.99"/>
    <n v="0.28789599999999999"/>
  </r>
  <r>
    <x v="10"/>
    <x v="10"/>
    <x v="5"/>
    <x v="2"/>
    <n v="18.28"/>
    <n v="0.52680099999999996"/>
  </r>
  <r>
    <x v="10"/>
    <x v="10"/>
    <x v="4"/>
    <x v="0"/>
    <n v="39.49"/>
    <n v="0.51654699999999998"/>
  </r>
  <r>
    <x v="10"/>
    <x v="10"/>
    <x v="4"/>
    <x v="1"/>
    <n v="7.7"/>
    <n v="0.100719"/>
  </r>
  <r>
    <x v="10"/>
    <x v="10"/>
    <x v="4"/>
    <x v="2"/>
    <n v="29.26"/>
    <n v="0.38273400000000002"/>
  </r>
  <r>
    <x v="11"/>
    <x v="11"/>
    <x v="0"/>
    <x v="0"/>
    <n v="41.76"/>
    <n v="0.65249999999999997"/>
  </r>
  <r>
    <x v="11"/>
    <x v="11"/>
    <x v="0"/>
    <x v="1"/>
    <n v="15.08"/>
    <n v="0.235625"/>
  </r>
  <r>
    <x v="11"/>
    <x v="11"/>
    <x v="0"/>
    <x v="2"/>
    <n v="7.16"/>
    <n v="0.111875"/>
  </r>
  <r>
    <x v="11"/>
    <x v="11"/>
    <x v="2"/>
    <x v="0"/>
    <n v="102.46"/>
    <n v="0.56551499999999999"/>
  </r>
  <r>
    <x v="11"/>
    <x v="11"/>
    <x v="2"/>
    <x v="1"/>
    <n v="57.73"/>
    <n v="0.318633"/>
  </r>
  <r>
    <x v="11"/>
    <x v="11"/>
    <x v="2"/>
    <x v="2"/>
    <n v="20.99"/>
    <n v="0.115852"/>
  </r>
  <r>
    <x v="11"/>
    <x v="11"/>
    <x v="3"/>
    <x v="0"/>
    <n v="68.319999999999993"/>
    <n v="0.143397"/>
  </r>
  <r>
    <x v="11"/>
    <x v="11"/>
    <x v="3"/>
    <x v="1"/>
    <n v="323.92"/>
    <n v="0.67987600000000004"/>
  </r>
  <r>
    <x v="11"/>
    <x v="11"/>
    <x v="3"/>
    <x v="2"/>
    <n v="84.2"/>
    <n v="0.176727"/>
  </r>
  <r>
    <x v="11"/>
    <x v="11"/>
    <x v="5"/>
    <x v="0"/>
    <n v="1.87"/>
    <n v="6.6476999999999994E-2"/>
  </r>
  <r>
    <x v="11"/>
    <x v="11"/>
    <x v="5"/>
    <x v="1"/>
    <n v="24.73"/>
    <n v="0.87913300000000005"/>
  </r>
  <r>
    <x v="11"/>
    <x v="11"/>
    <x v="5"/>
    <x v="2"/>
    <n v="1.53"/>
    <n v="5.4390000000000001E-2"/>
  </r>
  <r>
    <x v="11"/>
    <x v="11"/>
    <x v="4"/>
    <x v="0"/>
    <n v="18.170000000000002"/>
    <n v="1"/>
  </r>
  <r>
    <x v="12"/>
    <x v="12"/>
    <x v="0"/>
    <x v="0"/>
    <n v="57.56"/>
    <n v="0.48300700000000002"/>
  </r>
  <r>
    <x v="12"/>
    <x v="12"/>
    <x v="0"/>
    <x v="1"/>
    <n v="46.88"/>
    <n v="0.39338800000000002"/>
  </r>
  <r>
    <x v="12"/>
    <x v="12"/>
    <x v="0"/>
    <x v="2"/>
    <n v="14.73"/>
    <n v="0.12360500000000001"/>
  </r>
  <r>
    <x v="12"/>
    <x v="12"/>
    <x v="1"/>
    <x v="0"/>
    <n v="0.56999999999999995"/>
    <n v="2.5232000000000001E-2"/>
  </r>
  <r>
    <x v="12"/>
    <x v="12"/>
    <x v="1"/>
    <x v="1"/>
    <n v="20.84"/>
    <n v="0.92253200000000002"/>
  </r>
  <r>
    <x v="12"/>
    <x v="12"/>
    <x v="1"/>
    <x v="2"/>
    <n v="1.18"/>
    <n v="5.2235999999999998E-2"/>
  </r>
  <r>
    <x v="12"/>
    <x v="12"/>
    <x v="2"/>
    <x v="0"/>
    <n v="97.3"/>
    <n v="0.67734099999999997"/>
  </r>
  <r>
    <x v="12"/>
    <x v="12"/>
    <x v="2"/>
    <x v="1"/>
    <n v="22.82"/>
    <n v="0.158858"/>
  </r>
  <r>
    <x v="12"/>
    <x v="12"/>
    <x v="2"/>
    <x v="2"/>
    <n v="23.53"/>
    <n v="0.163801"/>
  </r>
  <r>
    <x v="12"/>
    <x v="12"/>
    <x v="3"/>
    <x v="0"/>
    <n v="33.89"/>
    <n v="7.356E-2"/>
  </r>
  <r>
    <x v="12"/>
    <x v="12"/>
    <x v="3"/>
    <x v="1"/>
    <n v="346.65"/>
    <n v="0.75242600000000004"/>
  </r>
  <r>
    <x v="12"/>
    <x v="12"/>
    <x v="3"/>
    <x v="2"/>
    <n v="80.17"/>
    <n v="0.174014"/>
  </r>
  <r>
    <x v="12"/>
    <x v="12"/>
    <x v="5"/>
    <x v="0"/>
    <n v="3.63"/>
    <n v="2.6162000000000001E-2"/>
  </r>
  <r>
    <x v="12"/>
    <x v="12"/>
    <x v="5"/>
    <x v="1"/>
    <n v="104.74"/>
    <n v="0.75488299999999997"/>
  </r>
  <r>
    <x v="12"/>
    <x v="12"/>
    <x v="5"/>
    <x v="2"/>
    <n v="30.38"/>
    <n v="0.21895500000000001"/>
  </r>
  <r>
    <x v="12"/>
    <x v="12"/>
    <x v="4"/>
    <x v="0"/>
    <n v="4.6100000000000003"/>
    <n v="0.88314199999999998"/>
  </r>
  <r>
    <x v="12"/>
    <x v="12"/>
    <x v="4"/>
    <x v="2"/>
    <n v="0.61"/>
    <n v="0.116858"/>
  </r>
  <r>
    <x v="13"/>
    <x v="13"/>
    <x v="0"/>
    <x v="0"/>
    <n v="54.61"/>
    <n v="0.88609400000000005"/>
  </r>
  <r>
    <x v="13"/>
    <x v="13"/>
    <x v="0"/>
    <x v="1"/>
    <n v="3.55"/>
    <n v="5.7602E-2"/>
  </r>
  <r>
    <x v="13"/>
    <x v="13"/>
    <x v="0"/>
    <x v="2"/>
    <n v="3.47"/>
    <n v="5.6304E-2"/>
  </r>
  <r>
    <x v="13"/>
    <x v="13"/>
    <x v="2"/>
    <x v="0"/>
    <n v="59.33"/>
    <n v="0.68313199999999996"/>
  </r>
  <r>
    <x v="13"/>
    <x v="13"/>
    <x v="2"/>
    <x v="1"/>
    <n v="14.33"/>
    <n v="0.164997"/>
  </r>
  <r>
    <x v="13"/>
    <x v="13"/>
    <x v="2"/>
    <x v="2"/>
    <n v="13.19"/>
    <n v="0.15187100000000001"/>
  </r>
  <r>
    <x v="13"/>
    <x v="13"/>
    <x v="3"/>
    <x v="0"/>
    <n v="50.61"/>
    <n v="0.27439799999999998"/>
  </r>
  <r>
    <x v="13"/>
    <x v="13"/>
    <x v="3"/>
    <x v="1"/>
    <n v="97.45"/>
    <n v="0.52835600000000005"/>
  </r>
  <r>
    <x v="13"/>
    <x v="13"/>
    <x v="3"/>
    <x v="2"/>
    <n v="36.380000000000003"/>
    <n v="0.197246"/>
  </r>
  <r>
    <x v="13"/>
    <x v="13"/>
    <x v="4"/>
    <x v="0"/>
    <n v="5.01"/>
    <n v="0.37249100000000002"/>
  </r>
  <r>
    <x v="13"/>
    <x v="13"/>
    <x v="4"/>
    <x v="1"/>
    <n v="1.46"/>
    <n v="0.10854999999999999"/>
  </r>
  <r>
    <x v="13"/>
    <x v="13"/>
    <x v="4"/>
    <x v="2"/>
    <n v="6.98"/>
    <n v="0.51895899999999995"/>
  </r>
  <r>
    <x v="14"/>
    <x v="14"/>
    <x v="0"/>
    <x v="0"/>
    <n v="37.19"/>
    <n v="0.47454400000000002"/>
  </r>
  <r>
    <x v="14"/>
    <x v="14"/>
    <x v="0"/>
    <x v="1"/>
    <n v="32.39"/>
    <n v="0.413296"/>
  </r>
  <r>
    <x v="14"/>
    <x v="14"/>
    <x v="0"/>
    <x v="2"/>
    <n v="8.7899999999999991"/>
    <n v="0.11216"/>
  </r>
  <r>
    <x v="14"/>
    <x v="14"/>
    <x v="1"/>
    <x v="0"/>
    <n v="0.65"/>
    <n v="7.7565999999999996E-2"/>
  </r>
  <r>
    <x v="14"/>
    <x v="14"/>
    <x v="1"/>
    <x v="1"/>
    <n v="6.76"/>
    <n v="0.80668300000000004"/>
  </r>
  <r>
    <x v="14"/>
    <x v="14"/>
    <x v="1"/>
    <x v="2"/>
    <n v="0.97"/>
    <n v="0.11575199999999999"/>
  </r>
  <r>
    <x v="14"/>
    <x v="14"/>
    <x v="6"/>
    <x v="0"/>
    <n v="0.27"/>
    <n v="8.9701000000000003E-2"/>
  </r>
  <r>
    <x v="14"/>
    <x v="14"/>
    <x v="6"/>
    <x v="1"/>
    <n v="2.57"/>
    <n v="0.85382100000000005"/>
  </r>
  <r>
    <x v="14"/>
    <x v="14"/>
    <x v="6"/>
    <x v="2"/>
    <n v="0.17"/>
    <n v="5.6478E-2"/>
  </r>
  <r>
    <x v="14"/>
    <x v="14"/>
    <x v="2"/>
    <x v="0"/>
    <n v="100.67"/>
    <n v="0.67405400000000004"/>
  </r>
  <r>
    <x v="14"/>
    <x v="14"/>
    <x v="2"/>
    <x v="1"/>
    <n v="29.55"/>
    <n v="0.19785700000000001"/>
  </r>
  <r>
    <x v="14"/>
    <x v="14"/>
    <x v="2"/>
    <x v="2"/>
    <n v="19.13"/>
    <n v="0.12808800000000001"/>
  </r>
  <r>
    <x v="14"/>
    <x v="14"/>
    <x v="3"/>
    <x v="0"/>
    <n v="119.22"/>
    <n v="0.20619499999999999"/>
  </r>
  <r>
    <x v="14"/>
    <x v="14"/>
    <x v="3"/>
    <x v="1"/>
    <n v="347.74"/>
    <n v="0.60142899999999999"/>
  </r>
  <r>
    <x v="14"/>
    <x v="14"/>
    <x v="3"/>
    <x v="2"/>
    <n v="111.23"/>
    <n v="0.19237599999999999"/>
  </r>
  <r>
    <x v="14"/>
    <x v="14"/>
    <x v="4"/>
    <x v="0"/>
    <n v="28.31"/>
    <n v="1"/>
  </r>
  <r>
    <x v="7"/>
    <x v="7"/>
    <x v="3"/>
    <x v="1"/>
    <n v="17.73"/>
    <n v="0.13755899999999999"/>
  </r>
  <r>
    <x v="7"/>
    <x v="7"/>
    <x v="3"/>
    <x v="2"/>
    <n v="35.14"/>
    <n v="0.27263599999999999"/>
  </r>
  <r>
    <x v="7"/>
    <x v="7"/>
    <x v="4"/>
    <x v="0"/>
    <n v="2.86"/>
    <n v="0.17931"/>
  </r>
  <r>
    <x v="7"/>
    <x v="7"/>
    <x v="4"/>
    <x v="1"/>
    <n v="3.07"/>
    <n v="0.19247600000000001"/>
  </r>
  <r>
    <x v="7"/>
    <x v="7"/>
    <x v="4"/>
    <x v="2"/>
    <n v="10.02"/>
    <n v="0.62821300000000002"/>
  </r>
  <r>
    <x v="15"/>
    <x v="15"/>
    <x v="0"/>
    <x v="0"/>
    <n v="145.47"/>
    <n v="0.73159300000000005"/>
  </r>
  <r>
    <x v="15"/>
    <x v="15"/>
    <x v="0"/>
    <x v="1"/>
    <n v="29.07"/>
    <n v="0.14619799999999999"/>
  </r>
  <r>
    <x v="15"/>
    <x v="15"/>
    <x v="0"/>
    <x v="2"/>
    <n v="24.3"/>
    <n v="0.122209"/>
  </r>
  <r>
    <x v="15"/>
    <x v="15"/>
    <x v="2"/>
    <x v="0"/>
    <n v="140.69"/>
    <n v="0.65001799999999998"/>
  </r>
  <r>
    <x v="15"/>
    <x v="15"/>
    <x v="2"/>
    <x v="1"/>
    <n v="39.659999999999997"/>
    <n v="0.18323800000000001"/>
  </r>
  <r>
    <x v="15"/>
    <x v="15"/>
    <x v="2"/>
    <x v="2"/>
    <n v="36.090000000000003"/>
    <n v="0.166744"/>
  </r>
  <r>
    <x v="15"/>
    <x v="15"/>
    <x v="3"/>
    <x v="0"/>
    <n v="106.77"/>
    <n v="0.22297600000000001"/>
  </r>
  <r>
    <x v="15"/>
    <x v="15"/>
    <x v="3"/>
    <x v="1"/>
    <n v="197.46"/>
    <n v="0.41237200000000002"/>
  </r>
  <r>
    <x v="15"/>
    <x v="15"/>
    <x v="3"/>
    <x v="2"/>
    <n v="174.61"/>
    <n v="0.36465199999999998"/>
  </r>
  <r>
    <x v="15"/>
    <x v="15"/>
    <x v="4"/>
    <x v="0"/>
    <n v="119.46"/>
    <n v="0.95959499999999998"/>
  </r>
  <r>
    <x v="15"/>
    <x v="15"/>
    <x v="4"/>
    <x v="2"/>
    <n v="5.03"/>
    <n v="4.0405000000000003E-2"/>
  </r>
  <r>
    <x v="16"/>
    <x v="16"/>
    <x v="0"/>
    <x v="0"/>
    <n v="8.2200000000000006"/>
    <n v="0.69838599999999995"/>
  </r>
  <r>
    <x v="16"/>
    <x v="16"/>
    <x v="0"/>
    <x v="1"/>
    <n v="1.18"/>
    <n v="0.100255"/>
  </r>
  <r>
    <x v="16"/>
    <x v="16"/>
    <x v="0"/>
    <x v="2"/>
    <n v="2.37"/>
    <n v="0.20135900000000001"/>
  </r>
  <r>
    <x v="16"/>
    <x v="16"/>
    <x v="2"/>
    <x v="0"/>
    <n v="16.3"/>
    <n v="0.46651399999999998"/>
  </r>
  <r>
    <x v="16"/>
    <x v="16"/>
    <x v="2"/>
    <x v="1"/>
    <n v="12.49"/>
    <n v="0.35747000000000001"/>
  </r>
  <r>
    <x v="16"/>
    <x v="16"/>
    <x v="2"/>
    <x v="2"/>
    <n v="6.15"/>
    <n v="0.17601600000000001"/>
  </r>
  <r>
    <x v="16"/>
    <x v="16"/>
    <x v="3"/>
    <x v="0"/>
    <n v="7.88"/>
    <n v="0.26802700000000002"/>
  </r>
  <r>
    <x v="16"/>
    <x v="16"/>
    <x v="3"/>
    <x v="1"/>
    <n v="12.94"/>
    <n v="0.44013600000000003"/>
  </r>
  <r>
    <x v="16"/>
    <x v="16"/>
    <x v="3"/>
    <x v="2"/>
    <n v="8.58"/>
    <n v="0.29183700000000001"/>
  </r>
  <r>
    <x v="16"/>
    <x v="16"/>
    <x v="4"/>
    <x v="0"/>
    <n v="10.16"/>
    <n v="0.87360300000000002"/>
  </r>
  <r>
    <x v="16"/>
    <x v="16"/>
    <x v="4"/>
    <x v="1"/>
    <n v="0.32"/>
    <n v="2.7515000000000001E-2"/>
  </r>
  <r>
    <x v="16"/>
    <x v="16"/>
    <x v="4"/>
    <x v="2"/>
    <n v="1.1499999999999999"/>
    <n v="9.8881999999999998E-2"/>
  </r>
  <r>
    <x v="17"/>
    <x v="17"/>
    <x v="0"/>
    <x v="0"/>
    <n v="34.369999999999997"/>
    <n v="0.63261500000000004"/>
  </r>
  <r>
    <x v="17"/>
    <x v="17"/>
    <x v="0"/>
    <x v="1"/>
    <n v="8.57"/>
    <n v="0.15773999999999999"/>
  </r>
  <r>
    <x v="17"/>
    <x v="17"/>
    <x v="0"/>
    <x v="2"/>
    <n v="11.39"/>
    <n v="0.209645"/>
  </r>
  <r>
    <x v="17"/>
    <x v="17"/>
    <x v="2"/>
    <x v="0"/>
    <n v="125.34"/>
    <n v="0.70841600000000005"/>
  </r>
  <r>
    <x v="17"/>
    <x v="17"/>
    <x v="2"/>
    <x v="1"/>
    <n v="29.2"/>
    <n v="0.16503699999999999"/>
  </r>
  <r>
    <x v="17"/>
    <x v="17"/>
    <x v="2"/>
    <x v="2"/>
    <n v="22.39"/>
    <n v="0.12654699999999999"/>
  </r>
  <r>
    <x v="17"/>
    <x v="17"/>
    <x v="3"/>
    <x v="0"/>
    <n v="68.47"/>
    <n v="0.14927599999999999"/>
  </r>
  <r>
    <x v="17"/>
    <x v="17"/>
    <x v="3"/>
    <x v="1"/>
    <n v="274.89999999999998"/>
    <n v="0.599329"/>
  </r>
  <r>
    <x v="17"/>
    <x v="17"/>
    <x v="3"/>
    <x v="2"/>
    <n v="115.31"/>
    <n v="0.25139499999999998"/>
  </r>
  <r>
    <x v="17"/>
    <x v="17"/>
    <x v="4"/>
    <x v="0"/>
    <n v="10.81"/>
    <n v="0.22142600000000001"/>
  </r>
  <r>
    <x v="17"/>
    <x v="17"/>
    <x v="4"/>
    <x v="1"/>
    <n v="11.24"/>
    <n v="0.23023399999999999"/>
  </r>
  <r>
    <x v="17"/>
    <x v="17"/>
    <x v="4"/>
    <x v="2"/>
    <n v="26.77"/>
    <n v="0.54834099999999997"/>
  </r>
  <r>
    <x v="18"/>
    <x v="18"/>
    <x v="0"/>
    <x v="0"/>
    <n v="64.08"/>
    <n v="0.65790599999999999"/>
  </r>
  <r>
    <x v="18"/>
    <x v="18"/>
    <x v="0"/>
    <x v="1"/>
    <n v="22.84"/>
    <n v="0.23449700000000001"/>
  </r>
  <r>
    <x v="18"/>
    <x v="18"/>
    <x v="0"/>
    <x v="2"/>
    <n v="10.48"/>
    <n v="0.107598"/>
  </r>
  <r>
    <x v="18"/>
    <x v="18"/>
    <x v="6"/>
    <x v="0"/>
    <n v="0.12"/>
    <n v="0.10909099999999999"/>
  </r>
  <r>
    <x v="18"/>
    <x v="18"/>
    <x v="6"/>
    <x v="1"/>
    <n v="0.98"/>
    <n v="0.89090899999999995"/>
  </r>
  <r>
    <x v="18"/>
    <x v="18"/>
    <x v="2"/>
    <x v="0"/>
    <n v="116.89"/>
    <n v="0.723329"/>
  </r>
  <r>
    <x v="18"/>
    <x v="18"/>
    <x v="2"/>
    <x v="1"/>
    <n v="20.88"/>
    <n v="0.12920799999999999"/>
  </r>
  <r>
    <x v="18"/>
    <x v="18"/>
    <x v="2"/>
    <x v="2"/>
    <n v="23.83"/>
    <n v="0.14746300000000001"/>
  </r>
  <r>
    <x v="18"/>
    <x v="18"/>
    <x v="3"/>
    <x v="0"/>
    <n v="105.74"/>
    <n v="0.130629"/>
  </r>
  <r>
    <x v="18"/>
    <x v="18"/>
    <x v="3"/>
    <x v="1"/>
    <n v="473.25"/>
    <n v="0.584642"/>
  </r>
  <r>
    <x v="18"/>
    <x v="18"/>
    <x v="3"/>
    <x v="2"/>
    <n v="230.48"/>
    <n v="0.28472999999999998"/>
  </r>
  <r>
    <x v="18"/>
    <x v="18"/>
    <x v="5"/>
    <x v="0"/>
    <n v="6.27"/>
    <n v="0.13169500000000001"/>
  </r>
  <r>
    <x v="18"/>
    <x v="18"/>
    <x v="5"/>
    <x v="1"/>
    <n v="36.880000000000003"/>
    <n v="0.77462699999999995"/>
  </r>
  <r>
    <x v="18"/>
    <x v="18"/>
    <x v="5"/>
    <x v="2"/>
    <n v="4.46"/>
    <n v="9.3677999999999997E-2"/>
  </r>
  <r>
    <x v="18"/>
    <x v="18"/>
    <x v="4"/>
    <x v="0"/>
    <n v="9.2200000000000006"/>
    <n v="1"/>
  </r>
  <r>
    <x v="19"/>
    <x v="19"/>
    <x v="5"/>
    <x v="0"/>
    <n v="28.84"/>
    <n v="0.133136"/>
  </r>
  <r>
    <x v="19"/>
    <x v="19"/>
    <x v="5"/>
    <x v="1"/>
    <n v="187.78"/>
    <n v="0.866863999999999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">
  <r>
    <x v="0"/>
    <x v="0"/>
    <x v="0"/>
    <x v="0"/>
  </r>
  <r>
    <x v="0"/>
    <x v="1"/>
    <x v="1"/>
    <x v="1"/>
  </r>
  <r>
    <x v="0"/>
    <x v="2"/>
    <x v="2"/>
    <x v="2"/>
  </r>
  <r>
    <x v="1"/>
    <x v="0"/>
    <x v="3"/>
    <x v="3"/>
  </r>
  <r>
    <x v="1"/>
    <x v="1"/>
    <x v="4"/>
    <x v="4"/>
  </r>
  <r>
    <x v="1"/>
    <x v="2"/>
    <x v="5"/>
    <x v="5"/>
  </r>
  <r>
    <x v="2"/>
    <x v="0"/>
    <x v="6"/>
    <x v="6"/>
  </r>
  <r>
    <x v="2"/>
    <x v="1"/>
    <x v="7"/>
    <x v="7"/>
  </r>
  <r>
    <x v="2"/>
    <x v="2"/>
    <x v="8"/>
    <x v="8"/>
  </r>
  <r>
    <x v="3"/>
    <x v="0"/>
    <x v="9"/>
    <x v="9"/>
  </r>
  <r>
    <x v="3"/>
    <x v="1"/>
    <x v="10"/>
    <x v="10"/>
  </r>
  <r>
    <x v="3"/>
    <x v="2"/>
    <x v="11"/>
    <x v="11"/>
  </r>
  <r>
    <x v="4"/>
    <x v="0"/>
    <x v="12"/>
    <x v="12"/>
  </r>
  <r>
    <x v="4"/>
    <x v="1"/>
    <x v="13"/>
    <x v="13"/>
  </r>
  <r>
    <x v="4"/>
    <x v="2"/>
    <x v="14"/>
    <x v="14"/>
  </r>
  <r>
    <x v="5"/>
    <x v="0"/>
    <x v="15"/>
    <x v="15"/>
  </r>
  <r>
    <x v="5"/>
    <x v="1"/>
    <x v="16"/>
    <x v="16"/>
  </r>
  <r>
    <x v="5"/>
    <x v="2"/>
    <x v="17"/>
    <x v="17"/>
  </r>
  <r>
    <x v="6"/>
    <x v="0"/>
    <x v="18"/>
    <x v="18"/>
  </r>
  <r>
    <x v="6"/>
    <x v="1"/>
    <x v="19"/>
    <x v="19"/>
  </r>
  <r>
    <x v="6"/>
    <x v="2"/>
    <x v="20"/>
    <x v="2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">
  <r>
    <x v="0"/>
    <x v="0"/>
    <x v="0"/>
    <x v="0"/>
    <x v="0"/>
  </r>
  <r>
    <x v="0"/>
    <x v="0"/>
    <x v="1"/>
    <x v="1"/>
    <x v="1"/>
  </r>
  <r>
    <x v="0"/>
    <x v="0"/>
    <x v="2"/>
    <x v="2"/>
    <x v="2"/>
  </r>
  <r>
    <x v="1"/>
    <x v="0"/>
    <x v="0"/>
    <x v="3"/>
    <x v="3"/>
  </r>
  <r>
    <x v="1"/>
    <x v="0"/>
    <x v="1"/>
    <x v="4"/>
    <x v="4"/>
  </r>
  <r>
    <x v="1"/>
    <x v="0"/>
    <x v="2"/>
    <x v="5"/>
    <x v="5"/>
  </r>
  <r>
    <x v="2"/>
    <x v="0"/>
    <x v="0"/>
    <x v="6"/>
    <x v="6"/>
  </r>
  <r>
    <x v="2"/>
    <x v="0"/>
    <x v="1"/>
    <x v="7"/>
    <x v="7"/>
  </r>
  <r>
    <x v="2"/>
    <x v="0"/>
    <x v="2"/>
    <x v="8"/>
    <x v="8"/>
  </r>
  <r>
    <x v="3"/>
    <x v="0"/>
    <x v="0"/>
    <x v="9"/>
    <x v="9"/>
  </r>
  <r>
    <x v="3"/>
    <x v="0"/>
    <x v="1"/>
    <x v="10"/>
    <x v="10"/>
  </r>
  <r>
    <x v="3"/>
    <x v="0"/>
    <x v="2"/>
    <x v="11"/>
    <x v="11"/>
  </r>
  <r>
    <x v="4"/>
    <x v="0"/>
    <x v="0"/>
    <x v="12"/>
    <x v="12"/>
  </r>
  <r>
    <x v="4"/>
    <x v="0"/>
    <x v="1"/>
    <x v="13"/>
    <x v="13"/>
  </r>
  <r>
    <x v="4"/>
    <x v="0"/>
    <x v="2"/>
    <x v="14"/>
    <x v="14"/>
  </r>
  <r>
    <x v="5"/>
    <x v="0"/>
    <x v="0"/>
    <x v="15"/>
    <x v="15"/>
  </r>
  <r>
    <x v="5"/>
    <x v="0"/>
    <x v="1"/>
    <x v="16"/>
    <x v="16"/>
  </r>
  <r>
    <x v="5"/>
    <x v="0"/>
    <x v="2"/>
    <x v="17"/>
    <x v="17"/>
  </r>
  <r>
    <x v="6"/>
    <x v="0"/>
    <x v="0"/>
    <x v="18"/>
    <x v="18"/>
  </r>
  <r>
    <x v="6"/>
    <x v="0"/>
    <x v="1"/>
    <x v="19"/>
    <x v="19"/>
  </r>
  <r>
    <x v="6"/>
    <x v="0"/>
    <x v="2"/>
    <x v="20"/>
    <x v="2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61">
  <r>
    <x v="0"/>
    <x v="0"/>
    <x v="0"/>
    <x v="0"/>
    <n v="14.91"/>
    <n v="0.49882900000000002"/>
  </r>
  <r>
    <x v="0"/>
    <x v="0"/>
    <x v="1"/>
    <x v="1"/>
    <n v="84.81"/>
    <n v="0.62209300000000001"/>
  </r>
  <r>
    <x v="0"/>
    <x v="0"/>
    <x v="1"/>
    <x v="2"/>
    <n v="13.13"/>
    <n v="9.6310000000000007E-2"/>
  </r>
  <r>
    <x v="0"/>
    <x v="0"/>
    <x v="1"/>
    <x v="0"/>
    <n v="38.39"/>
    <n v="0.28159600000000001"/>
  </r>
  <r>
    <x v="1"/>
    <x v="1"/>
    <x v="2"/>
    <x v="1"/>
    <n v="92.8"/>
    <n v="0.79370499999999999"/>
  </r>
  <r>
    <x v="1"/>
    <x v="1"/>
    <x v="2"/>
    <x v="2"/>
    <n v="8.8699999999999992"/>
    <n v="7.5864000000000001E-2"/>
  </r>
  <r>
    <x v="1"/>
    <x v="1"/>
    <x v="2"/>
    <x v="0"/>
    <n v="15.25"/>
    <n v="0.13043099999999999"/>
  </r>
  <r>
    <x v="1"/>
    <x v="1"/>
    <x v="3"/>
    <x v="1"/>
    <n v="69.010000000000005"/>
    <n v="0.34532600000000002"/>
  </r>
  <r>
    <x v="1"/>
    <x v="1"/>
    <x v="3"/>
    <x v="2"/>
    <n v="83.25"/>
    <n v="0.41658299999999998"/>
  </r>
  <r>
    <x v="1"/>
    <x v="1"/>
    <x v="3"/>
    <x v="0"/>
    <n v="47.58"/>
    <n v="0.23809"/>
  </r>
  <r>
    <x v="1"/>
    <x v="1"/>
    <x v="4"/>
    <x v="1"/>
    <n v="32.4"/>
    <n v="0.122269"/>
  </r>
  <r>
    <x v="1"/>
    <x v="1"/>
    <x v="4"/>
    <x v="2"/>
    <n v="164.93"/>
    <n v="0.62240099999999998"/>
  </r>
  <r>
    <x v="1"/>
    <x v="1"/>
    <x v="4"/>
    <x v="0"/>
    <n v="67.66"/>
    <n v="0.25533"/>
  </r>
  <r>
    <x v="1"/>
    <x v="1"/>
    <x v="1"/>
    <x v="1"/>
    <n v="88.48"/>
    <n v="0.94479400000000002"/>
  </r>
  <r>
    <x v="1"/>
    <x v="1"/>
    <x v="1"/>
    <x v="2"/>
    <n v="2.4500000000000002"/>
    <n v="2.6161E-2"/>
  </r>
  <r>
    <x v="1"/>
    <x v="1"/>
    <x v="1"/>
    <x v="0"/>
    <n v="2.72"/>
    <n v="2.9044E-2"/>
  </r>
  <r>
    <x v="2"/>
    <x v="2"/>
    <x v="2"/>
    <x v="1"/>
    <n v="116.05"/>
    <n v="0.77304799999999996"/>
  </r>
  <r>
    <x v="2"/>
    <x v="2"/>
    <x v="2"/>
    <x v="2"/>
    <n v="14.8"/>
    <n v="9.8587999999999995E-2"/>
  </r>
  <r>
    <x v="2"/>
    <x v="2"/>
    <x v="2"/>
    <x v="0"/>
    <n v="19.27"/>
    <n v="0.12836400000000001"/>
  </r>
  <r>
    <x v="2"/>
    <x v="2"/>
    <x v="3"/>
    <x v="1"/>
    <n v="119.3"/>
    <n v="0.56170299999999995"/>
  </r>
  <r>
    <x v="2"/>
    <x v="2"/>
    <x v="3"/>
    <x v="2"/>
    <n v="58.7"/>
    <n v="0.27637800000000001"/>
  </r>
  <r>
    <x v="2"/>
    <x v="2"/>
    <x v="3"/>
    <x v="0"/>
    <n v="34.39"/>
    <n v="0.16191900000000001"/>
  </r>
  <r>
    <x v="2"/>
    <x v="2"/>
    <x v="4"/>
    <x v="1"/>
    <n v="51.07"/>
    <n v="0.2092"/>
  </r>
  <r>
    <x v="2"/>
    <x v="2"/>
    <x v="4"/>
    <x v="2"/>
    <n v="121.14"/>
    <n v="0.49623099999999998"/>
  </r>
  <r>
    <x v="2"/>
    <x v="2"/>
    <x v="4"/>
    <x v="0"/>
    <n v="71.91"/>
    <n v="0.294568"/>
  </r>
  <r>
    <x v="2"/>
    <x v="2"/>
    <x v="1"/>
    <x v="1"/>
    <n v="76.680000000000007"/>
    <n v="0.78565600000000002"/>
  </r>
  <r>
    <x v="2"/>
    <x v="2"/>
    <x v="1"/>
    <x v="2"/>
    <n v="1.26"/>
    <n v="1.291E-2"/>
  </r>
  <r>
    <x v="2"/>
    <x v="2"/>
    <x v="1"/>
    <x v="0"/>
    <n v="19.66"/>
    <n v="0.201434"/>
  </r>
  <r>
    <x v="3"/>
    <x v="3"/>
    <x v="2"/>
    <x v="1"/>
    <n v="38.11"/>
    <n v="0.63943000000000005"/>
  </r>
  <r>
    <x v="3"/>
    <x v="3"/>
    <x v="2"/>
    <x v="2"/>
    <n v="9.41"/>
    <n v="0.157886"/>
  </r>
  <r>
    <x v="3"/>
    <x v="3"/>
    <x v="2"/>
    <x v="0"/>
    <n v="12.08"/>
    <n v="0.202685"/>
  </r>
  <r>
    <x v="3"/>
    <x v="3"/>
    <x v="3"/>
    <x v="1"/>
    <n v="57.66"/>
    <n v="0.42471999999999999"/>
  </r>
  <r>
    <x v="3"/>
    <x v="3"/>
    <x v="3"/>
    <x v="2"/>
    <n v="49.17"/>
    <n v="0.36218299999999998"/>
  </r>
  <r>
    <x v="3"/>
    <x v="3"/>
    <x v="3"/>
    <x v="0"/>
    <n v="28.93"/>
    <n v="0.21309700000000001"/>
  </r>
  <r>
    <x v="3"/>
    <x v="3"/>
    <x v="4"/>
    <x v="1"/>
    <n v="78.36"/>
    <n v="0.451434"/>
  </r>
  <r>
    <x v="3"/>
    <x v="3"/>
    <x v="4"/>
    <x v="2"/>
    <n v="48.55"/>
    <n v="0.279698"/>
  </r>
  <r>
    <x v="3"/>
    <x v="3"/>
    <x v="4"/>
    <x v="0"/>
    <n v="46.67"/>
    <n v="0.26886700000000002"/>
  </r>
  <r>
    <x v="3"/>
    <x v="3"/>
    <x v="1"/>
    <x v="1"/>
    <n v="30.26"/>
    <n v="0.97675900000000004"/>
  </r>
  <r>
    <x v="3"/>
    <x v="3"/>
    <x v="1"/>
    <x v="2"/>
    <n v="0.47"/>
    <n v="1.5171E-2"/>
  </r>
  <r>
    <x v="3"/>
    <x v="3"/>
    <x v="1"/>
    <x v="0"/>
    <n v="0.25"/>
    <n v="8.0700000000000008E-3"/>
  </r>
  <r>
    <x v="4"/>
    <x v="4"/>
    <x v="2"/>
    <x v="1"/>
    <n v="44.54"/>
    <n v="0.736564"/>
  </r>
  <r>
    <x v="4"/>
    <x v="4"/>
    <x v="2"/>
    <x v="2"/>
    <n v="8.76"/>
    <n v="0.14486499999999999"/>
  </r>
  <r>
    <x v="4"/>
    <x v="4"/>
    <x v="2"/>
    <x v="0"/>
    <n v="7.17"/>
    <n v="0.118571"/>
  </r>
  <r>
    <x v="4"/>
    <x v="4"/>
    <x v="3"/>
    <x v="1"/>
    <n v="30.38"/>
    <n v="0.34743800000000002"/>
  </r>
  <r>
    <x v="4"/>
    <x v="4"/>
    <x v="3"/>
    <x v="2"/>
    <n v="38.369999999999997"/>
    <n v="0.43881500000000001"/>
  </r>
  <r>
    <x v="4"/>
    <x v="4"/>
    <x v="3"/>
    <x v="0"/>
    <n v="18.690000000000001"/>
    <n v="0.21374699999999999"/>
  </r>
  <r>
    <x v="4"/>
    <x v="4"/>
    <x v="4"/>
    <x v="1"/>
    <n v="76.02"/>
    <n v="0.58980500000000002"/>
  </r>
  <r>
    <x v="4"/>
    <x v="4"/>
    <x v="4"/>
    <x v="2"/>
    <n v="17.73"/>
    <n v="0.13755899999999999"/>
  </r>
  <r>
    <x v="4"/>
    <x v="4"/>
    <x v="4"/>
    <x v="0"/>
    <n v="35.14"/>
    <n v="0.27263599999999999"/>
  </r>
  <r>
    <x v="4"/>
    <x v="4"/>
    <x v="1"/>
    <x v="1"/>
    <n v="2.86"/>
    <n v="0.17931"/>
  </r>
  <r>
    <x v="4"/>
    <x v="4"/>
    <x v="1"/>
    <x v="2"/>
    <n v="3.07"/>
    <n v="0.19247600000000001"/>
  </r>
  <r>
    <x v="4"/>
    <x v="4"/>
    <x v="1"/>
    <x v="0"/>
    <n v="10.02"/>
    <n v="0.62821300000000002"/>
  </r>
  <r>
    <x v="5"/>
    <x v="5"/>
    <x v="2"/>
    <x v="1"/>
    <n v="145.47"/>
    <n v="0.73159300000000005"/>
  </r>
  <r>
    <x v="5"/>
    <x v="5"/>
    <x v="2"/>
    <x v="2"/>
    <n v="29.07"/>
    <n v="0.14619799999999999"/>
  </r>
  <r>
    <x v="5"/>
    <x v="5"/>
    <x v="2"/>
    <x v="0"/>
    <n v="24.3"/>
    <n v="0.122209"/>
  </r>
  <r>
    <x v="5"/>
    <x v="5"/>
    <x v="3"/>
    <x v="1"/>
    <n v="140.69"/>
    <n v="0.65001799999999998"/>
  </r>
  <r>
    <x v="5"/>
    <x v="5"/>
    <x v="3"/>
    <x v="2"/>
    <n v="39.659999999999997"/>
    <n v="0.18323800000000001"/>
  </r>
  <r>
    <x v="5"/>
    <x v="5"/>
    <x v="3"/>
    <x v="0"/>
    <n v="36.090000000000003"/>
    <n v="0.166744"/>
  </r>
  <r>
    <x v="5"/>
    <x v="5"/>
    <x v="4"/>
    <x v="1"/>
    <n v="106.77"/>
    <n v="0.22297600000000001"/>
  </r>
  <r>
    <x v="5"/>
    <x v="5"/>
    <x v="4"/>
    <x v="2"/>
    <n v="197.46"/>
    <n v="0.41237200000000002"/>
  </r>
  <r>
    <x v="5"/>
    <x v="5"/>
    <x v="4"/>
    <x v="0"/>
    <n v="174.61"/>
    <n v="0.36465199999999998"/>
  </r>
  <r>
    <x v="5"/>
    <x v="5"/>
    <x v="1"/>
    <x v="1"/>
    <n v="119.46"/>
    <n v="0.95959499999999998"/>
  </r>
  <r>
    <x v="5"/>
    <x v="5"/>
    <x v="1"/>
    <x v="0"/>
    <n v="5.03"/>
    <n v="4.0405000000000003E-2"/>
  </r>
  <r>
    <x v="6"/>
    <x v="6"/>
    <x v="2"/>
    <x v="1"/>
    <n v="8.2200000000000006"/>
    <n v="0.69838599999999995"/>
  </r>
  <r>
    <x v="6"/>
    <x v="6"/>
    <x v="2"/>
    <x v="2"/>
    <n v="1.18"/>
    <n v="0.100255"/>
  </r>
  <r>
    <x v="6"/>
    <x v="6"/>
    <x v="2"/>
    <x v="0"/>
    <n v="2.37"/>
    <n v="0.20135900000000001"/>
  </r>
  <r>
    <x v="6"/>
    <x v="6"/>
    <x v="3"/>
    <x v="1"/>
    <n v="16.3"/>
    <n v="0.46651399999999998"/>
  </r>
  <r>
    <x v="6"/>
    <x v="6"/>
    <x v="3"/>
    <x v="2"/>
    <n v="12.49"/>
    <n v="0.35747000000000001"/>
  </r>
  <r>
    <x v="6"/>
    <x v="6"/>
    <x v="3"/>
    <x v="0"/>
    <n v="6.15"/>
    <n v="0.17601600000000001"/>
  </r>
  <r>
    <x v="6"/>
    <x v="6"/>
    <x v="4"/>
    <x v="1"/>
    <n v="7.88"/>
    <n v="0.26802700000000002"/>
  </r>
  <r>
    <x v="6"/>
    <x v="6"/>
    <x v="4"/>
    <x v="2"/>
    <n v="12.94"/>
    <n v="0.44013600000000003"/>
  </r>
  <r>
    <x v="6"/>
    <x v="6"/>
    <x v="4"/>
    <x v="0"/>
    <n v="8.58"/>
    <n v="0.29183700000000001"/>
  </r>
  <r>
    <x v="6"/>
    <x v="6"/>
    <x v="1"/>
    <x v="1"/>
    <n v="10.16"/>
    <n v="0.87360300000000002"/>
  </r>
  <r>
    <x v="6"/>
    <x v="6"/>
    <x v="1"/>
    <x v="2"/>
    <n v="0.32"/>
    <n v="2.7515000000000001E-2"/>
  </r>
  <r>
    <x v="6"/>
    <x v="6"/>
    <x v="1"/>
    <x v="0"/>
    <n v="1.1499999999999999"/>
    <n v="9.8881999999999998E-2"/>
  </r>
  <r>
    <x v="7"/>
    <x v="7"/>
    <x v="2"/>
    <x v="1"/>
    <n v="34.369999999999997"/>
    <n v="0.63261500000000004"/>
  </r>
  <r>
    <x v="7"/>
    <x v="7"/>
    <x v="2"/>
    <x v="2"/>
    <n v="8.57"/>
    <n v="0.15773999999999999"/>
  </r>
  <r>
    <x v="7"/>
    <x v="7"/>
    <x v="2"/>
    <x v="0"/>
    <n v="11.39"/>
    <n v="0.209645"/>
  </r>
  <r>
    <x v="7"/>
    <x v="7"/>
    <x v="3"/>
    <x v="1"/>
    <n v="125.34"/>
    <n v="0.70841600000000005"/>
  </r>
  <r>
    <x v="7"/>
    <x v="7"/>
    <x v="3"/>
    <x v="2"/>
    <n v="29.2"/>
    <n v="0.16503699999999999"/>
  </r>
  <r>
    <x v="7"/>
    <x v="7"/>
    <x v="3"/>
    <x v="0"/>
    <n v="22.39"/>
    <n v="0.12654699999999999"/>
  </r>
  <r>
    <x v="7"/>
    <x v="7"/>
    <x v="4"/>
    <x v="1"/>
    <n v="68.47"/>
    <n v="0.14927599999999999"/>
  </r>
  <r>
    <x v="7"/>
    <x v="7"/>
    <x v="4"/>
    <x v="2"/>
    <n v="274.89999999999998"/>
    <n v="0.599329"/>
  </r>
  <r>
    <x v="7"/>
    <x v="7"/>
    <x v="4"/>
    <x v="0"/>
    <n v="115.31"/>
    <n v="0.25139499999999998"/>
  </r>
  <r>
    <x v="7"/>
    <x v="7"/>
    <x v="1"/>
    <x v="1"/>
    <n v="11.37"/>
    <n v="0.23289599999999999"/>
  </r>
  <r>
    <x v="7"/>
    <x v="7"/>
    <x v="1"/>
    <x v="2"/>
    <n v="11.24"/>
    <n v="0.23023399999999999"/>
  </r>
  <r>
    <x v="7"/>
    <x v="7"/>
    <x v="1"/>
    <x v="0"/>
    <n v="26.21"/>
    <n v="0.53686999999999996"/>
  </r>
  <r>
    <x v="8"/>
    <x v="8"/>
    <x v="2"/>
    <x v="1"/>
    <n v="64.08"/>
    <n v="0.65790599999999999"/>
  </r>
  <r>
    <x v="8"/>
    <x v="8"/>
    <x v="2"/>
    <x v="2"/>
    <n v="22.84"/>
    <n v="0.23449700000000001"/>
  </r>
  <r>
    <x v="8"/>
    <x v="8"/>
    <x v="2"/>
    <x v="0"/>
    <n v="10.48"/>
    <n v="0.107598"/>
  </r>
  <r>
    <x v="8"/>
    <x v="8"/>
    <x v="5"/>
    <x v="1"/>
    <n v="0.12"/>
    <n v="0.10909099999999999"/>
  </r>
  <r>
    <x v="8"/>
    <x v="8"/>
    <x v="5"/>
    <x v="2"/>
    <n v="0.98"/>
    <n v="0.89090899999999995"/>
  </r>
  <r>
    <x v="9"/>
    <x v="9"/>
    <x v="2"/>
    <x v="1"/>
    <n v="299.02"/>
    <n v="0.899146"/>
  </r>
  <r>
    <x v="9"/>
    <x v="9"/>
    <x v="2"/>
    <x v="2"/>
    <n v="18.420000000000002"/>
    <n v="5.5389000000000001E-2"/>
  </r>
  <r>
    <x v="9"/>
    <x v="9"/>
    <x v="2"/>
    <x v="0"/>
    <n v="15.12"/>
    <n v="4.5464999999999998E-2"/>
  </r>
  <r>
    <x v="9"/>
    <x v="9"/>
    <x v="6"/>
    <x v="0"/>
    <n v="0.42"/>
    <n v="1"/>
  </r>
  <r>
    <x v="9"/>
    <x v="9"/>
    <x v="3"/>
    <x v="1"/>
    <n v="153.65"/>
    <n v="0.61188299999999995"/>
  </r>
  <r>
    <x v="9"/>
    <x v="9"/>
    <x v="3"/>
    <x v="2"/>
    <n v="63.35"/>
    <n v="0.25228"/>
  </r>
  <r>
    <x v="9"/>
    <x v="9"/>
    <x v="3"/>
    <x v="0"/>
    <n v="34.11"/>
    <n v="0.13583700000000001"/>
  </r>
  <r>
    <x v="9"/>
    <x v="9"/>
    <x v="4"/>
    <x v="1"/>
    <n v="119.28"/>
    <n v="0.22284499999999999"/>
  </r>
  <r>
    <x v="9"/>
    <x v="9"/>
    <x v="4"/>
    <x v="2"/>
    <n v="264.14999999999998"/>
    <n v="0.49349799999999999"/>
  </r>
  <r>
    <x v="9"/>
    <x v="9"/>
    <x v="4"/>
    <x v="0"/>
    <n v="151.83000000000001"/>
    <n v="0.28365699999999999"/>
  </r>
  <r>
    <x v="9"/>
    <x v="9"/>
    <x v="0"/>
    <x v="1"/>
    <n v="4.34"/>
    <n v="0.53712899999999997"/>
  </r>
  <r>
    <x v="9"/>
    <x v="9"/>
    <x v="0"/>
    <x v="2"/>
    <n v="1.38"/>
    <n v="0.170792"/>
  </r>
  <r>
    <x v="9"/>
    <x v="9"/>
    <x v="0"/>
    <x v="0"/>
    <n v="2.36"/>
    <n v="0.29207899999999998"/>
  </r>
  <r>
    <x v="9"/>
    <x v="9"/>
    <x v="1"/>
    <x v="1"/>
    <n v="14.02"/>
    <n v="0.25867200000000001"/>
  </r>
  <r>
    <x v="9"/>
    <x v="9"/>
    <x v="1"/>
    <x v="2"/>
    <n v="1.95"/>
    <n v="3.5978000000000003E-2"/>
  </r>
  <r>
    <x v="9"/>
    <x v="9"/>
    <x v="1"/>
    <x v="0"/>
    <n v="38.229999999999997"/>
    <n v="0.70535099999999995"/>
  </r>
  <r>
    <x v="10"/>
    <x v="10"/>
    <x v="2"/>
    <x v="1"/>
    <n v="114.96"/>
    <n v="0.82872000000000001"/>
  </r>
  <r>
    <x v="10"/>
    <x v="10"/>
    <x v="2"/>
    <x v="2"/>
    <n v="8.4700000000000006"/>
    <n v="6.1058000000000001E-2"/>
  </r>
  <r>
    <x v="10"/>
    <x v="10"/>
    <x v="2"/>
    <x v="0"/>
    <n v="15.29"/>
    <n v="0.110222"/>
  </r>
  <r>
    <x v="10"/>
    <x v="10"/>
    <x v="3"/>
    <x v="1"/>
    <n v="99.65"/>
    <n v="0.56347199999999997"/>
  </r>
  <r>
    <x v="10"/>
    <x v="10"/>
    <x v="3"/>
    <x v="2"/>
    <n v="51.15"/>
    <n v="0.28922799999999999"/>
  </r>
  <r>
    <x v="10"/>
    <x v="10"/>
    <x v="3"/>
    <x v="0"/>
    <n v="26.05"/>
    <n v="0.14729999999999999"/>
  </r>
  <r>
    <x v="10"/>
    <x v="10"/>
    <x v="4"/>
    <x v="1"/>
    <n v="46.36"/>
    <n v="0.21043999999999999"/>
  </r>
  <r>
    <x v="10"/>
    <x v="10"/>
    <x v="4"/>
    <x v="2"/>
    <n v="113.06"/>
    <n v="0.51320900000000003"/>
  </r>
  <r>
    <x v="10"/>
    <x v="10"/>
    <x v="4"/>
    <x v="0"/>
    <n v="60.88"/>
    <n v="0.27634999999999998"/>
  </r>
  <r>
    <x v="10"/>
    <x v="10"/>
    <x v="0"/>
    <x v="1"/>
    <n v="7.59"/>
    <n v="0.25503999999999999"/>
  </r>
  <r>
    <x v="10"/>
    <x v="10"/>
    <x v="0"/>
    <x v="2"/>
    <n v="20.65"/>
    <n v="0.69388399999999995"/>
  </r>
  <r>
    <x v="10"/>
    <x v="10"/>
    <x v="0"/>
    <x v="0"/>
    <n v="1.52"/>
    <n v="5.1075000000000002E-2"/>
  </r>
  <r>
    <x v="10"/>
    <x v="10"/>
    <x v="1"/>
    <x v="1"/>
    <n v="13.9"/>
    <n v="0.21102199999999999"/>
  </r>
  <r>
    <x v="10"/>
    <x v="10"/>
    <x v="1"/>
    <x v="2"/>
    <n v="3.51"/>
    <n v="5.3287000000000001E-2"/>
  </r>
  <r>
    <x v="10"/>
    <x v="10"/>
    <x v="1"/>
    <x v="0"/>
    <n v="48.46"/>
    <n v="0.73569200000000001"/>
  </r>
  <r>
    <x v="11"/>
    <x v="11"/>
    <x v="2"/>
    <x v="1"/>
    <n v="30.36"/>
    <n v="0.82432799999999995"/>
  </r>
  <r>
    <x v="11"/>
    <x v="11"/>
    <x v="2"/>
    <x v="2"/>
    <n v="4.01"/>
    <n v="0.108879"/>
  </r>
  <r>
    <x v="11"/>
    <x v="11"/>
    <x v="2"/>
    <x v="0"/>
    <n v="2.46"/>
    <n v="6.6793000000000005E-2"/>
  </r>
  <r>
    <x v="11"/>
    <x v="11"/>
    <x v="3"/>
    <x v="1"/>
    <n v="54.64"/>
    <n v="0.56539700000000004"/>
  </r>
  <r>
    <x v="11"/>
    <x v="11"/>
    <x v="3"/>
    <x v="2"/>
    <n v="29.52"/>
    <n v="0.30546400000000001"/>
  </r>
  <r>
    <x v="11"/>
    <x v="11"/>
    <x v="3"/>
    <x v="0"/>
    <n v="12.48"/>
    <n v="0.129139"/>
  </r>
  <r>
    <x v="11"/>
    <x v="11"/>
    <x v="4"/>
    <x v="1"/>
    <n v="35.880000000000003"/>
    <n v="0.246175"/>
  </r>
  <r>
    <x v="11"/>
    <x v="11"/>
    <x v="4"/>
    <x v="2"/>
    <n v="69.709999999999994"/>
    <n v="0.47828500000000002"/>
  </r>
  <r>
    <x v="11"/>
    <x v="11"/>
    <x v="4"/>
    <x v="0"/>
    <n v="40.159999999999997"/>
    <n v="0.27554000000000001"/>
  </r>
  <r>
    <x v="11"/>
    <x v="11"/>
    <x v="0"/>
    <x v="1"/>
    <n v="6.43"/>
    <n v="0.185303"/>
  </r>
  <r>
    <x v="11"/>
    <x v="11"/>
    <x v="0"/>
    <x v="2"/>
    <n v="9.99"/>
    <n v="0.28789599999999999"/>
  </r>
  <r>
    <x v="11"/>
    <x v="11"/>
    <x v="0"/>
    <x v="0"/>
    <n v="18.28"/>
    <n v="0.52680099999999996"/>
  </r>
  <r>
    <x v="11"/>
    <x v="11"/>
    <x v="1"/>
    <x v="1"/>
    <n v="40.61"/>
    <n v="0.53119700000000003"/>
  </r>
  <r>
    <x v="11"/>
    <x v="11"/>
    <x v="1"/>
    <x v="2"/>
    <n v="7.7"/>
    <n v="0.100719"/>
  </r>
  <r>
    <x v="11"/>
    <x v="11"/>
    <x v="1"/>
    <x v="0"/>
    <n v="28.14"/>
    <n v="0.36808400000000002"/>
  </r>
  <r>
    <x v="12"/>
    <x v="12"/>
    <x v="2"/>
    <x v="1"/>
    <n v="41.76"/>
    <n v="0.65249999999999997"/>
  </r>
  <r>
    <x v="12"/>
    <x v="12"/>
    <x v="2"/>
    <x v="2"/>
    <n v="15.08"/>
    <n v="0.235625"/>
  </r>
  <r>
    <x v="12"/>
    <x v="12"/>
    <x v="2"/>
    <x v="0"/>
    <n v="7.16"/>
    <n v="0.111875"/>
  </r>
  <r>
    <x v="12"/>
    <x v="12"/>
    <x v="3"/>
    <x v="1"/>
    <n v="102.46"/>
    <n v="0.56551499999999999"/>
  </r>
  <r>
    <x v="12"/>
    <x v="12"/>
    <x v="3"/>
    <x v="2"/>
    <n v="57.73"/>
    <n v="0.318633"/>
  </r>
  <r>
    <x v="12"/>
    <x v="12"/>
    <x v="3"/>
    <x v="0"/>
    <n v="20.99"/>
    <n v="0.115852"/>
  </r>
  <r>
    <x v="12"/>
    <x v="12"/>
    <x v="4"/>
    <x v="1"/>
    <n v="68.319999999999993"/>
    <n v="0.143397"/>
  </r>
  <r>
    <x v="12"/>
    <x v="12"/>
    <x v="4"/>
    <x v="2"/>
    <n v="323.92"/>
    <n v="0.67987600000000004"/>
  </r>
  <r>
    <x v="12"/>
    <x v="12"/>
    <x v="4"/>
    <x v="0"/>
    <n v="84.2"/>
    <n v="0.176727"/>
  </r>
  <r>
    <x v="12"/>
    <x v="12"/>
    <x v="0"/>
    <x v="1"/>
    <n v="1.87"/>
    <n v="6.6476999999999994E-2"/>
  </r>
  <r>
    <x v="12"/>
    <x v="12"/>
    <x v="0"/>
    <x v="2"/>
    <n v="24.73"/>
    <n v="0.87913300000000005"/>
  </r>
  <r>
    <x v="12"/>
    <x v="12"/>
    <x v="0"/>
    <x v="0"/>
    <n v="1.53"/>
    <n v="5.4390000000000001E-2"/>
  </r>
  <r>
    <x v="12"/>
    <x v="12"/>
    <x v="1"/>
    <x v="1"/>
    <n v="18.170000000000002"/>
    <n v="1"/>
  </r>
  <r>
    <x v="13"/>
    <x v="13"/>
    <x v="2"/>
    <x v="1"/>
    <n v="57.56"/>
    <n v="0.48300700000000002"/>
  </r>
  <r>
    <x v="13"/>
    <x v="13"/>
    <x v="2"/>
    <x v="2"/>
    <n v="46.88"/>
    <n v="0.39338800000000002"/>
  </r>
  <r>
    <x v="13"/>
    <x v="13"/>
    <x v="2"/>
    <x v="0"/>
    <n v="14.73"/>
    <n v="0.12360500000000001"/>
  </r>
  <r>
    <x v="13"/>
    <x v="13"/>
    <x v="6"/>
    <x v="1"/>
    <n v="0.56999999999999995"/>
    <n v="2.5232000000000001E-2"/>
  </r>
  <r>
    <x v="13"/>
    <x v="13"/>
    <x v="6"/>
    <x v="2"/>
    <n v="20.84"/>
    <n v="0.92253200000000002"/>
  </r>
  <r>
    <x v="13"/>
    <x v="13"/>
    <x v="6"/>
    <x v="0"/>
    <n v="1.18"/>
    <n v="5.2235999999999998E-2"/>
  </r>
  <r>
    <x v="13"/>
    <x v="13"/>
    <x v="3"/>
    <x v="1"/>
    <n v="97.3"/>
    <n v="0.67734099999999997"/>
  </r>
  <r>
    <x v="13"/>
    <x v="13"/>
    <x v="3"/>
    <x v="2"/>
    <n v="22.82"/>
    <n v="0.158858"/>
  </r>
  <r>
    <x v="13"/>
    <x v="13"/>
    <x v="3"/>
    <x v="0"/>
    <n v="23.53"/>
    <n v="0.163801"/>
  </r>
  <r>
    <x v="13"/>
    <x v="13"/>
    <x v="4"/>
    <x v="1"/>
    <n v="33.89"/>
    <n v="7.356E-2"/>
  </r>
  <r>
    <x v="13"/>
    <x v="13"/>
    <x v="4"/>
    <x v="2"/>
    <n v="346.65"/>
    <n v="0.75242600000000004"/>
  </r>
  <r>
    <x v="13"/>
    <x v="13"/>
    <x v="4"/>
    <x v="0"/>
    <n v="80.17"/>
    <n v="0.174014"/>
  </r>
  <r>
    <x v="13"/>
    <x v="13"/>
    <x v="0"/>
    <x v="1"/>
    <n v="3.63"/>
    <n v="2.6162000000000001E-2"/>
  </r>
  <r>
    <x v="13"/>
    <x v="13"/>
    <x v="0"/>
    <x v="2"/>
    <n v="104.74"/>
    <n v="0.75488299999999997"/>
  </r>
  <r>
    <x v="13"/>
    <x v="13"/>
    <x v="0"/>
    <x v="0"/>
    <n v="30.38"/>
    <n v="0.21895500000000001"/>
  </r>
  <r>
    <x v="13"/>
    <x v="13"/>
    <x v="1"/>
    <x v="1"/>
    <n v="4.6100000000000003"/>
    <n v="0.88314199999999998"/>
  </r>
  <r>
    <x v="13"/>
    <x v="13"/>
    <x v="1"/>
    <x v="0"/>
    <n v="0.61"/>
    <n v="0.116858"/>
  </r>
  <r>
    <x v="14"/>
    <x v="14"/>
    <x v="2"/>
    <x v="1"/>
    <n v="54.61"/>
    <n v="0.88609400000000005"/>
  </r>
  <r>
    <x v="14"/>
    <x v="14"/>
    <x v="2"/>
    <x v="2"/>
    <n v="3.55"/>
    <n v="5.7602E-2"/>
  </r>
  <r>
    <x v="14"/>
    <x v="14"/>
    <x v="2"/>
    <x v="0"/>
    <n v="3.47"/>
    <n v="5.6304E-2"/>
  </r>
  <r>
    <x v="14"/>
    <x v="14"/>
    <x v="3"/>
    <x v="1"/>
    <n v="59.33"/>
    <n v="0.68313199999999996"/>
  </r>
  <r>
    <x v="14"/>
    <x v="14"/>
    <x v="3"/>
    <x v="2"/>
    <n v="14.33"/>
    <n v="0.164997"/>
  </r>
  <r>
    <x v="14"/>
    <x v="14"/>
    <x v="3"/>
    <x v="0"/>
    <n v="13.19"/>
    <n v="0.15187100000000001"/>
  </r>
  <r>
    <x v="14"/>
    <x v="14"/>
    <x v="4"/>
    <x v="1"/>
    <n v="50.61"/>
    <n v="0.27439799999999998"/>
  </r>
  <r>
    <x v="14"/>
    <x v="14"/>
    <x v="4"/>
    <x v="2"/>
    <n v="97.45"/>
    <n v="0.52835600000000005"/>
  </r>
  <r>
    <x v="14"/>
    <x v="14"/>
    <x v="4"/>
    <x v="0"/>
    <n v="36.380000000000003"/>
    <n v="0.197246"/>
  </r>
  <r>
    <x v="14"/>
    <x v="14"/>
    <x v="1"/>
    <x v="1"/>
    <n v="5.01"/>
    <n v="0.37249100000000002"/>
  </r>
  <r>
    <x v="14"/>
    <x v="14"/>
    <x v="1"/>
    <x v="2"/>
    <n v="1.46"/>
    <n v="0.10854999999999999"/>
  </r>
  <r>
    <x v="14"/>
    <x v="14"/>
    <x v="1"/>
    <x v="0"/>
    <n v="6.98"/>
    <n v="0.51895899999999995"/>
  </r>
  <r>
    <x v="15"/>
    <x v="15"/>
    <x v="2"/>
    <x v="1"/>
    <n v="37.19"/>
    <n v="0.47454400000000002"/>
  </r>
  <r>
    <x v="15"/>
    <x v="15"/>
    <x v="2"/>
    <x v="2"/>
    <n v="32.39"/>
    <n v="0.413296"/>
  </r>
  <r>
    <x v="15"/>
    <x v="15"/>
    <x v="2"/>
    <x v="0"/>
    <n v="8.7899999999999991"/>
    <n v="0.11216"/>
  </r>
  <r>
    <x v="15"/>
    <x v="15"/>
    <x v="6"/>
    <x v="1"/>
    <n v="0.65"/>
    <n v="7.7565999999999996E-2"/>
  </r>
  <r>
    <x v="15"/>
    <x v="15"/>
    <x v="6"/>
    <x v="2"/>
    <n v="6.76"/>
    <n v="0.80668300000000004"/>
  </r>
  <r>
    <x v="15"/>
    <x v="15"/>
    <x v="6"/>
    <x v="0"/>
    <n v="0.97"/>
    <n v="0.11575199999999999"/>
  </r>
  <r>
    <x v="15"/>
    <x v="15"/>
    <x v="5"/>
    <x v="1"/>
    <n v="0.27"/>
    <n v="8.9701000000000003E-2"/>
  </r>
  <r>
    <x v="15"/>
    <x v="15"/>
    <x v="5"/>
    <x v="2"/>
    <n v="2.57"/>
    <n v="0.85382100000000005"/>
  </r>
  <r>
    <x v="15"/>
    <x v="15"/>
    <x v="5"/>
    <x v="0"/>
    <n v="0.17"/>
    <n v="5.6478E-2"/>
  </r>
  <r>
    <x v="15"/>
    <x v="15"/>
    <x v="3"/>
    <x v="1"/>
    <n v="100.67"/>
    <n v="0.67405400000000004"/>
  </r>
  <r>
    <x v="15"/>
    <x v="15"/>
    <x v="3"/>
    <x v="2"/>
    <n v="29.55"/>
    <n v="0.19785700000000001"/>
  </r>
  <r>
    <x v="15"/>
    <x v="15"/>
    <x v="3"/>
    <x v="0"/>
    <n v="19.13"/>
    <n v="0.12808800000000001"/>
  </r>
  <r>
    <x v="15"/>
    <x v="15"/>
    <x v="4"/>
    <x v="1"/>
    <n v="119.22"/>
    <n v="0.20619499999999999"/>
  </r>
  <r>
    <x v="15"/>
    <x v="15"/>
    <x v="4"/>
    <x v="2"/>
    <n v="347.74"/>
    <n v="0.60142899999999999"/>
  </r>
  <r>
    <x v="15"/>
    <x v="15"/>
    <x v="4"/>
    <x v="0"/>
    <n v="111.23"/>
    <n v="0.19237599999999999"/>
  </r>
  <r>
    <x v="15"/>
    <x v="15"/>
    <x v="1"/>
    <x v="1"/>
    <n v="28.31"/>
    <n v="1"/>
  </r>
  <r>
    <x v="16"/>
    <x v="16"/>
    <x v="2"/>
    <x v="1"/>
    <n v="186.43"/>
    <n v="0.72397199999999995"/>
  </r>
  <r>
    <x v="16"/>
    <x v="16"/>
    <x v="2"/>
    <x v="2"/>
    <n v="40.71"/>
    <n v="0.15809100000000001"/>
  </r>
  <r>
    <x v="16"/>
    <x v="16"/>
    <x v="2"/>
    <x v="0"/>
    <n v="30.37"/>
    <n v="0.117937"/>
  </r>
  <r>
    <x v="16"/>
    <x v="16"/>
    <x v="6"/>
    <x v="2"/>
    <n v="3.47"/>
    <n v="0.85258"/>
  </r>
  <r>
    <x v="16"/>
    <x v="16"/>
    <x v="6"/>
    <x v="0"/>
    <n v="0.6"/>
    <n v="0.14742"/>
  </r>
  <r>
    <x v="16"/>
    <x v="16"/>
    <x v="3"/>
    <x v="1"/>
    <n v="224.85"/>
    <n v="0.67189600000000005"/>
  </r>
  <r>
    <x v="16"/>
    <x v="16"/>
    <x v="3"/>
    <x v="2"/>
    <n v="64.760000000000005"/>
    <n v="0.19351599999999999"/>
  </r>
  <r>
    <x v="16"/>
    <x v="16"/>
    <x v="3"/>
    <x v="0"/>
    <n v="45.04"/>
    <n v="0.13458800000000001"/>
  </r>
  <r>
    <x v="16"/>
    <x v="16"/>
    <x v="4"/>
    <x v="1"/>
    <n v="177.8"/>
    <n v="0.18410000000000001"/>
  </r>
  <r>
    <x v="16"/>
    <x v="16"/>
    <x v="4"/>
    <x v="2"/>
    <n v="544.58000000000004"/>
    <n v="0.56387600000000004"/>
  </r>
  <r>
    <x v="16"/>
    <x v="16"/>
    <x v="4"/>
    <x v="0"/>
    <n v="243.4"/>
    <n v="0.25202400000000003"/>
  </r>
  <r>
    <x v="16"/>
    <x v="16"/>
    <x v="1"/>
    <x v="1"/>
    <n v="69.459999999999994"/>
    <n v="0.859016"/>
  </r>
  <r>
    <x v="16"/>
    <x v="16"/>
    <x v="1"/>
    <x v="2"/>
    <n v="1.3"/>
    <n v="1.6077000000000001E-2"/>
  </r>
  <r>
    <x v="16"/>
    <x v="16"/>
    <x v="1"/>
    <x v="0"/>
    <n v="10.1"/>
    <n v="0.124907"/>
  </r>
  <r>
    <x v="17"/>
    <x v="17"/>
    <x v="2"/>
    <x v="1"/>
    <n v="205.07"/>
    <n v="0.73095699999999997"/>
  </r>
  <r>
    <x v="17"/>
    <x v="17"/>
    <x v="2"/>
    <x v="2"/>
    <n v="39.520000000000003"/>
    <n v="0.14086599999999999"/>
  </r>
  <r>
    <x v="17"/>
    <x v="17"/>
    <x v="2"/>
    <x v="0"/>
    <n v="35.96"/>
    <n v="0.12817700000000001"/>
  </r>
  <r>
    <x v="17"/>
    <x v="17"/>
    <x v="6"/>
    <x v="2"/>
    <n v="10.88"/>
    <n v="0.64723399999999998"/>
  </r>
  <r>
    <x v="17"/>
    <x v="17"/>
    <x v="6"/>
    <x v="0"/>
    <n v="5.93"/>
    <n v="0.35276600000000002"/>
  </r>
  <r>
    <x v="17"/>
    <x v="17"/>
    <x v="3"/>
    <x v="1"/>
    <n v="142.22999999999999"/>
    <n v="0.54014099999999998"/>
  </r>
  <r>
    <x v="17"/>
    <x v="17"/>
    <x v="3"/>
    <x v="2"/>
    <n v="89.98"/>
    <n v="0.34171400000000002"/>
  </r>
  <r>
    <x v="17"/>
    <x v="17"/>
    <x v="3"/>
    <x v="0"/>
    <n v="31.11"/>
    <n v="0.118145"/>
  </r>
  <r>
    <x v="17"/>
    <x v="17"/>
    <x v="4"/>
    <x v="1"/>
    <n v="104.15"/>
    <n v="0.32045200000000001"/>
  </r>
  <r>
    <x v="17"/>
    <x v="17"/>
    <x v="4"/>
    <x v="2"/>
    <n v="146.37"/>
    <n v="0.45035500000000001"/>
  </r>
  <r>
    <x v="17"/>
    <x v="17"/>
    <x v="4"/>
    <x v="0"/>
    <n v="74.489999999999995"/>
    <n v="0.22919300000000001"/>
  </r>
  <r>
    <x v="17"/>
    <x v="17"/>
    <x v="1"/>
    <x v="1"/>
    <n v="44.04"/>
    <n v="0.85019299999999998"/>
  </r>
  <r>
    <x v="17"/>
    <x v="17"/>
    <x v="1"/>
    <x v="0"/>
    <n v="7.76"/>
    <n v="0.149807"/>
  </r>
  <r>
    <x v="18"/>
    <x v="18"/>
    <x v="2"/>
    <x v="1"/>
    <n v="159.26"/>
    <n v="0.72794599999999998"/>
  </r>
  <r>
    <x v="18"/>
    <x v="18"/>
    <x v="2"/>
    <x v="2"/>
    <n v="29.23"/>
    <n v="0.133605"/>
  </r>
  <r>
    <x v="18"/>
    <x v="18"/>
    <x v="2"/>
    <x v="0"/>
    <n v="30.29"/>
    <n v="0.13844999999999999"/>
  </r>
  <r>
    <x v="18"/>
    <x v="18"/>
    <x v="3"/>
    <x v="1"/>
    <n v="222.08"/>
    <n v="0.61694000000000004"/>
  </r>
  <r>
    <x v="18"/>
    <x v="18"/>
    <x v="3"/>
    <x v="2"/>
    <n v="95.26"/>
    <n v="0.26463300000000001"/>
  </r>
  <r>
    <x v="18"/>
    <x v="18"/>
    <x v="3"/>
    <x v="0"/>
    <n v="42.63"/>
    <n v="0.118427"/>
  </r>
  <r>
    <x v="18"/>
    <x v="18"/>
    <x v="4"/>
    <x v="1"/>
    <n v="285.68"/>
    <n v="0.38782499999999998"/>
  </r>
  <r>
    <x v="18"/>
    <x v="18"/>
    <x v="4"/>
    <x v="2"/>
    <n v="168.28"/>
    <n v="0.22844900000000001"/>
  </r>
  <r>
    <x v="18"/>
    <x v="18"/>
    <x v="4"/>
    <x v="0"/>
    <n v="282.66000000000003"/>
    <n v="0.38372600000000001"/>
  </r>
  <r>
    <x v="18"/>
    <x v="18"/>
    <x v="1"/>
    <x v="1"/>
    <n v="68.010000000000005"/>
    <n v="0.90031799999999995"/>
  </r>
  <r>
    <x v="18"/>
    <x v="18"/>
    <x v="1"/>
    <x v="2"/>
    <n v="0.34"/>
    <n v="4.5009999999999998E-3"/>
  </r>
  <r>
    <x v="18"/>
    <x v="18"/>
    <x v="1"/>
    <x v="0"/>
    <n v="7.19"/>
    <n v="9.5181000000000002E-2"/>
  </r>
  <r>
    <x v="0"/>
    <x v="0"/>
    <x v="2"/>
    <x v="1"/>
    <n v="260.43"/>
    <n v="0.75212299999999999"/>
  </r>
  <r>
    <x v="0"/>
    <x v="0"/>
    <x v="2"/>
    <x v="2"/>
    <n v="53.94"/>
    <n v="0.155779"/>
  </r>
  <r>
    <x v="0"/>
    <x v="0"/>
    <x v="2"/>
    <x v="0"/>
    <n v="31.89"/>
    <n v="9.2097999999999999E-2"/>
  </r>
  <r>
    <x v="0"/>
    <x v="0"/>
    <x v="6"/>
    <x v="1"/>
    <n v="1.86"/>
    <n v="0.13636400000000001"/>
  </r>
  <r>
    <x v="0"/>
    <x v="0"/>
    <x v="6"/>
    <x v="2"/>
    <n v="9.14"/>
    <n v="0.67008800000000002"/>
  </r>
  <r>
    <x v="0"/>
    <x v="0"/>
    <x v="6"/>
    <x v="0"/>
    <n v="2.64"/>
    <n v="0.193548"/>
  </r>
  <r>
    <x v="0"/>
    <x v="0"/>
    <x v="3"/>
    <x v="1"/>
    <n v="198.91"/>
    <n v="0.71174000000000004"/>
  </r>
  <r>
    <x v="0"/>
    <x v="0"/>
    <x v="3"/>
    <x v="2"/>
    <n v="61.22"/>
    <n v="0.219058"/>
  </r>
  <r>
    <x v="0"/>
    <x v="0"/>
    <x v="3"/>
    <x v="0"/>
    <n v="19.34"/>
    <n v="6.9202E-2"/>
  </r>
  <r>
    <x v="0"/>
    <x v="0"/>
    <x v="4"/>
    <x v="1"/>
    <n v="183.82"/>
    <n v="0.17189099999999999"/>
  </r>
  <r>
    <x v="0"/>
    <x v="0"/>
    <x v="4"/>
    <x v="2"/>
    <n v="551.78"/>
    <n v="0.51597199999999999"/>
  </r>
  <r>
    <x v="0"/>
    <x v="0"/>
    <x v="4"/>
    <x v="0"/>
    <n v="333.8"/>
    <n v="0.31213800000000003"/>
  </r>
  <r>
    <x v="0"/>
    <x v="0"/>
    <x v="0"/>
    <x v="1"/>
    <n v="5.72"/>
    <n v="0.19136800000000001"/>
  </r>
  <r>
    <x v="0"/>
    <x v="0"/>
    <x v="0"/>
    <x v="2"/>
    <n v="9.26"/>
    <n v="0.309803"/>
  </r>
  <r>
    <x v="8"/>
    <x v="8"/>
    <x v="3"/>
    <x v="1"/>
    <n v="116.89"/>
    <n v="0.723329"/>
  </r>
  <r>
    <x v="8"/>
    <x v="8"/>
    <x v="3"/>
    <x v="2"/>
    <n v="20.88"/>
    <n v="0.12920799999999999"/>
  </r>
  <r>
    <x v="8"/>
    <x v="8"/>
    <x v="3"/>
    <x v="0"/>
    <n v="23.83"/>
    <n v="0.14746300000000001"/>
  </r>
  <r>
    <x v="8"/>
    <x v="8"/>
    <x v="4"/>
    <x v="1"/>
    <n v="105.74"/>
    <n v="0.130629"/>
  </r>
  <r>
    <x v="8"/>
    <x v="8"/>
    <x v="4"/>
    <x v="2"/>
    <n v="473.25"/>
    <n v="0.584642"/>
  </r>
  <r>
    <x v="8"/>
    <x v="8"/>
    <x v="4"/>
    <x v="0"/>
    <n v="230.48"/>
    <n v="0.28472999999999998"/>
  </r>
  <r>
    <x v="8"/>
    <x v="8"/>
    <x v="0"/>
    <x v="1"/>
    <n v="6.27"/>
    <n v="0.13169500000000001"/>
  </r>
  <r>
    <x v="8"/>
    <x v="8"/>
    <x v="0"/>
    <x v="2"/>
    <n v="36.880000000000003"/>
    <n v="0.77462699999999995"/>
  </r>
  <r>
    <x v="8"/>
    <x v="8"/>
    <x v="0"/>
    <x v="0"/>
    <n v="4.46"/>
    <n v="9.3677999999999997E-2"/>
  </r>
  <r>
    <x v="8"/>
    <x v="8"/>
    <x v="1"/>
    <x v="1"/>
    <n v="9.2200000000000006"/>
    <n v="1"/>
  </r>
  <r>
    <x v="19"/>
    <x v="19"/>
    <x v="0"/>
    <x v="1"/>
    <n v="28.84"/>
    <n v="0.133136"/>
  </r>
  <r>
    <x v="19"/>
    <x v="19"/>
    <x v="0"/>
    <x v="2"/>
    <n v="187.78"/>
    <n v="0.8668639999999999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">
  <r>
    <x v="0"/>
    <n v="299.02"/>
    <n v="0.899146"/>
    <n v="15.12"/>
    <n v="4.5464999999999998E-2"/>
    <n v="18.420000000000002"/>
    <n v="5.5389000000000001E-2"/>
    <n v="332.56"/>
    <n v="1"/>
    <n v="153.65"/>
    <n v="0.61188299999999995"/>
    <n v="34.11"/>
    <n v="0.13583700000000001"/>
    <n v="63.35"/>
    <n v="0.25228"/>
    <n v="251.10999999999999"/>
    <n v="1"/>
    <n v="119.28"/>
    <n v="0.22284499999999999"/>
    <n v="151.83000000000001"/>
    <n v="0.28365699999999999"/>
    <n v="264.14999999999998"/>
    <n v="0.49349799999999999"/>
    <n v="535.26"/>
    <n v="1"/>
    <n v="14.02"/>
    <n v="0.25867200000000001"/>
    <n v="38.229999999999997"/>
    <n v="0.70535099999999995"/>
    <n v="1.95"/>
    <n v="3.5978000000000003E-2"/>
    <n v="54.2"/>
    <n v="1.0000009999999999"/>
  </r>
  <r>
    <x v="1"/>
    <n v="114.96"/>
    <n v="0.82872000000000001"/>
    <n v="15.29"/>
    <n v="0.110222"/>
    <n v="8.4700000000000006"/>
    <n v="6.1058000000000001E-2"/>
    <n v="138.72"/>
    <n v="1"/>
    <n v="99.65"/>
    <n v="0.56347199999999997"/>
    <n v="26.05"/>
    <n v="0.14729999999999999"/>
    <n v="51.15"/>
    <n v="0.28922799999999999"/>
    <n v="176.85"/>
    <n v="1"/>
    <n v="46.36"/>
    <n v="0.21043999999999999"/>
    <n v="60.88"/>
    <n v="0.27634999999999998"/>
    <n v="113.06"/>
    <n v="0.51320900000000003"/>
    <n v="220.3"/>
    <n v="0.99999899999999997"/>
    <n v="13.9"/>
    <n v="0.21102199999999999"/>
    <n v="48.46"/>
    <n v="0.73569200000000001"/>
    <n v="3.51"/>
    <n v="5.3287000000000001E-2"/>
    <n v="65.87"/>
    <n v="1.0000010000000001"/>
  </r>
  <r>
    <x v="2"/>
    <n v="30.36"/>
    <n v="0.82432799999999995"/>
    <n v="2.46"/>
    <n v="6.6793000000000005E-2"/>
    <n v="4.01"/>
    <n v="0.108879"/>
    <n v="36.83"/>
    <n v="1"/>
    <n v="54.64"/>
    <n v="0.56539700000000004"/>
    <n v="12.48"/>
    <n v="0.129139"/>
    <n v="29.52"/>
    <n v="0.30546400000000001"/>
    <n v="96.64"/>
    <n v="1"/>
    <n v="35.880000000000003"/>
    <n v="0.246175"/>
    <n v="40.159999999999997"/>
    <n v="0.27554000000000001"/>
    <n v="69.709999999999994"/>
    <n v="0.47828500000000002"/>
    <n v="145.75"/>
    <n v="1"/>
    <n v="40.61"/>
    <n v="0.53119700000000003"/>
    <n v="28.14"/>
    <n v="0.36808400000000002"/>
    <n v="7.7"/>
    <n v="0.100719"/>
    <n v="76.45"/>
    <n v="1"/>
  </r>
  <r>
    <x v="3"/>
    <n v="41.76"/>
    <n v="0.65249999999999997"/>
    <n v="7.16"/>
    <n v="0.111875"/>
    <n v="15.08"/>
    <n v="0.235625"/>
    <n v="64"/>
    <n v="1"/>
    <n v="102.46"/>
    <n v="0.56551499999999999"/>
    <n v="20.99"/>
    <n v="0.115852"/>
    <n v="57.73"/>
    <n v="0.318633"/>
    <n v="181.17999999999998"/>
    <n v="1"/>
    <n v="68.319999999999993"/>
    <n v="0.143397"/>
    <n v="84.2"/>
    <n v="0.176727"/>
    <n v="323.92"/>
    <n v="0.67987600000000004"/>
    <n v="476.44"/>
    <n v="1"/>
    <n v="18.170000000000002"/>
    <n v="1"/>
    <m/>
    <m/>
    <m/>
    <m/>
    <n v="18.170000000000002"/>
    <n v="1"/>
  </r>
  <r>
    <x v="4"/>
    <n v="57.56"/>
    <n v="0.48300700000000002"/>
    <n v="14.73"/>
    <n v="0.12360500000000001"/>
    <n v="46.88"/>
    <n v="0.39338800000000002"/>
    <n v="119.17000000000002"/>
    <n v="1"/>
    <n v="97.3"/>
    <n v="0.67734099999999997"/>
    <n v="23.53"/>
    <n v="0.163801"/>
    <n v="22.82"/>
    <n v="0.158858"/>
    <n v="143.65"/>
    <n v="1"/>
    <n v="33.89"/>
    <n v="7.356E-2"/>
    <n v="80.17"/>
    <n v="0.174014"/>
    <n v="346.65"/>
    <n v="0.75242600000000004"/>
    <n v="460.71"/>
    <n v="1"/>
    <n v="4.6100000000000003"/>
    <n v="0.88314199999999998"/>
    <n v="0.61"/>
    <n v="0.116858"/>
    <m/>
    <m/>
    <n v="5.2200000000000006"/>
    <n v="1"/>
  </r>
  <r>
    <x v="5"/>
    <n v="54.61"/>
    <n v="0.88609400000000005"/>
    <n v="3.47"/>
    <n v="5.6304E-2"/>
    <n v="3.55"/>
    <n v="5.7602E-2"/>
    <n v="61.629999999999995"/>
    <n v="1"/>
    <n v="59.33"/>
    <n v="0.68313199999999996"/>
    <n v="13.19"/>
    <n v="0.15187100000000001"/>
    <n v="14.33"/>
    <n v="0.164997"/>
    <n v="86.85"/>
    <n v="1"/>
    <n v="50.61"/>
    <n v="0.27439799999999998"/>
    <n v="36.380000000000003"/>
    <n v="0.197246"/>
    <n v="97.45"/>
    <n v="0.52835600000000005"/>
    <n v="184.44"/>
    <n v="1"/>
    <n v="5.01"/>
    <n v="0.37249100000000002"/>
    <n v="6.98"/>
    <n v="0.51895899999999995"/>
    <n v="1.46"/>
    <n v="0.10854999999999999"/>
    <n v="13.45"/>
    <n v="1"/>
  </r>
  <r>
    <x v="6"/>
    <n v="37.19"/>
    <n v="0.47454400000000002"/>
    <n v="8.7899999999999991"/>
    <n v="0.11216"/>
    <n v="32.39"/>
    <n v="0.413296"/>
    <n v="78.37"/>
    <n v="1"/>
    <n v="100.67"/>
    <n v="0.67405400000000004"/>
    <n v="19.13"/>
    <n v="0.12808800000000001"/>
    <n v="29.55"/>
    <n v="0.19785700000000001"/>
    <n v="149.35"/>
    <n v="0.99999900000000008"/>
    <n v="119.22"/>
    <n v="0.20619499999999999"/>
    <n v="111.23"/>
    <n v="0.19237599999999999"/>
    <n v="347.74"/>
    <n v="0.60142899999999999"/>
    <n v="578.19000000000005"/>
    <n v="1"/>
    <n v="28.31"/>
    <n v="1"/>
    <m/>
    <m/>
    <m/>
    <m/>
    <n v="28.31"/>
    <n v="1"/>
  </r>
  <r>
    <x v="7"/>
    <n v="186.43"/>
    <n v="0.72397199999999995"/>
    <n v="30.37"/>
    <n v="0.117937"/>
    <n v="40.71"/>
    <n v="0.15809100000000001"/>
    <n v="257.51"/>
    <n v="0.99999999999999989"/>
    <n v="224.85"/>
    <n v="0.67189600000000005"/>
    <n v="45.04"/>
    <n v="0.13458800000000001"/>
    <n v="64.760000000000005"/>
    <n v="0.19351599999999999"/>
    <n v="334.65"/>
    <n v="1"/>
    <n v="177.8"/>
    <n v="0.18410000000000001"/>
    <n v="243.4"/>
    <n v="0.25202400000000003"/>
    <n v="544.58000000000004"/>
    <n v="0.56387600000000004"/>
    <n v="965.78000000000009"/>
    <n v="1"/>
    <n v="69.459999999999994"/>
    <n v="0.859016"/>
    <n v="10.1"/>
    <n v="0.124907"/>
    <n v="1.3"/>
    <n v="1.6077000000000001E-2"/>
    <n v="80.859999999999985"/>
    <n v="1"/>
  </r>
  <r>
    <x v="8"/>
    <n v="205.07"/>
    <n v="0.73095699999999997"/>
    <n v="35.96"/>
    <n v="0.12817700000000001"/>
    <n v="39.520000000000003"/>
    <n v="0.14086599999999999"/>
    <n v="280.55"/>
    <n v="1"/>
    <n v="142.22999999999999"/>
    <n v="0.54014099999999998"/>
    <n v="31.11"/>
    <n v="0.118145"/>
    <n v="89.98"/>
    <n v="0.34171400000000002"/>
    <n v="263.32"/>
    <n v="1"/>
    <n v="104.15"/>
    <n v="0.32045200000000001"/>
    <n v="74.489999999999995"/>
    <n v="0.22919300000000001"/>
    <n v="146.37"/>
    <n v="0.45035500000000001"/>
    <n v="325.01"/>
    <n v="1"/>
    <n v="44.04"/>
    <n v="0.85019299999999998"/>
    <n v="7.76"/>
    <n v="0.149807"/>
    <m/>
    <m/>
    <n v="51.8"/>
    <n v="1"/>
  </r>
  <r>
    <x v="9"/>
    <n v="159.26"/>
    <n v="0.72794599999999998"/>
    <n v="30.29"/>
    <n v="0.13844999999999999"/>
    <n v="29.23"/>
    <n v="0.133605"/>
    <n v="218.77999999999997"/>
    <n v="1.0000009999999999"/>
    <n v="222.08"/>
    <n v="0.61694000000000004"/>
    <n v="42.63"/>
    <n v="0.118427"/>
    <n v="95.26"/>
    <n v="0.26463300000000001"/>
    <n v="359.97"/>
    <n v="1"/>
    <n v="285.68"/>
    <n v="0.38782499999999998"/>
    <n v="282.66000000000003"/>
    <n v="0.38372600000000001"/>
    <n v="168.28"/>
    <n v="0.22844900000000001"/>
    <n v="736.62"/>
    <n v="1"/>
    <n v="68.010000000000005"/>
    <n v="0.90031799999999995"/>
    <n v="7.19"/>
    <n v="9.5181000000000002E-2"/>
    <n v="0.34"/>
    <n v="4.5009999999999998E-3"/>
    <n v="75.540000000000006"/>
    <n v="0.99999999999999989"/>
  </r>
  <r>
    <x v="10"/>
    <n v="260.43"/>
    <n v="0.75212299999999999"/>
    <n v="31.89"/>
    <n v="9.2097999999999999E-2"/>
    <n v="53.94"/>
    <n v="0.155779"/>
    <n v="346.26"/>
    <n v="1"/>
    <n v="198.91"/>
    <n v="0.71174000000000004"/>
    <n v="19.34"/>
    <n v="6.9202E-2"/>
    <n v="61.22"/>
    <n v="0.219058"/>
    <n v="279.47000000000003"/>
    <n v="1"/>
    <n v="183.82"/>
    <n v="0.17189099999999999"/>
    <n v="333.8"/>
    <n v="0.31213800000000003"/>
    <n v="551.78"/>
    <n v="0.51597199999999999"/>
    <n v="1069.4000000000001"/>
    <n v="1.0000010000000001"/>
    <n v="84.81"/>
    <n v="0.62209300000000001"/>
    <n v="38.39"/>
    <n v="0.28159600000000001"/>
    <n v="13.13"/>
    <n v="9.6310000000000007E-2"/>
    <n v="136.33000000000001"/>
    <n v="0.99999899999999997"/>
  </r>
  <r>
    <x v="11"/>
    <n v="92.8"/>
    <n v="0.79370499999999999"/>
    <n v="15.25"/>
    <n v="0.13043099999999999"/>
    <n v="8.8699999999999992"/>
    <n v="7.5864000000000001E-2"/>
    <n v="116.92"/>
    <n v="1"/>
    <n v="69.010000000000005"/>
    <n v="0.34532600000000002"/>
    <n v="47.58"/>
    <n v="0.23809"/>
    <n v="83.25"/>
    <n v="0.41658299999999998"/>
    <n v="199.84"/>
    <n v="0.99999900000000008"/>
    <n v="32.4"/>
    <n v="0.122269"/>
    <n v="67.66"/>
    <n v="0.25533"/>
    <n v="164.93"/>
    <n v="0.62240099999999998"/>
    <n v="264.99"/>
    <n v="1"/>
    <n v="88.48"/>
    <n v="0.94479400000000002"/>
    <n v="2.72"/>
    <n v="2.9044E-2"/>
    <n v="2.4500000000000002"/>
    <n v="2.6161E-2"/>
    <n v="93.65"/>
    <n v="0.99999899999999997"/>
  </r>
  <r>
    <x v="12"/>
    <n v="116.05"/>
    <n v="0.77304799999999996"/>
    <n v="19.27"/>
    <n v="0.12836400000000001"/>
    <n v="14.8"/>
    <n v="9.8587999999999995E-2"/>
    <n v="150.12"/>
    <n v="1"/>
    <n v="119.3"/>
    <n v="0.56170299999999995"/>
    <n v="34.39"/>
    <n v="0.16191900000000001"/>
    <n v="58.7"/>
    <n v="0.27637800000000001"/>
    <n v="212.39"/>
    <n v="1"/>
    <n v="51.07"/>
    <n v="0.2092"/>
    <n v="71.91"/>
    <n v="0.294568"/>
    <n v="121.14"/>
    <n v="0.49623099999999998"/>
    <n v="244.12"/>
    <n v="0.99999899999999997"/>
    <n v="76.680000000000007"/>
    <n v="0.78565600000000002"/>
    <n v="19.66"/>
    <n v="0.201434"/>
    <n v="1.26"/>
    <n v="1.291E-2"/>
    <n v="97.600000000000009"/>
    <n v="1"/>
  </r>
  <r>
    <x v="13"/>
    <n v="38.11"/>
    <n v="0.63943000000000005"/>
    <n v="12.08"/>
    <n v="0.202685"/>
    <n v="9.41"/>
    <n v="0.157886"/>
    <n v="59.599999999999994"/>
    <n v="1.0000010000000001"/>
    <n v="57.66"/>
    <n v="0.42471999999999999"/>
    <n v="28.93"/>
    <n v="0.21309700000000001"/>
    <n v="49.17"/>
    <n v="0.36218299999999998"/>
    <n v="135.76"/>
    <n v="1"/>
    <n v="78.36"/>
    <n v="0.451434"/>
    <n v="46.67"/>
    <n v="0.26886700000000002"/>
    <n v="48.55"/>
    <n v="0.279698"/>
    <n v="173.57999999999998"/>
    <n v="0.99999900000000008"/>
    <n v="30.26"/>
    <n v="0.97675900000000004"/>
    <n v="0.25"/>
    <n v="8.0700000000000008E-3"/>
    <n v="0.47"/>
    <n v="1.5171E-2"/>
    <n v="30.98"/>
    <n v="1"/>
  </r>
  <r>
    <x v="14"/>
    <n v="44.54"/>
    <n v="0.736564"/>
    <n v="7.17"/>
    <n v="0.118571"/>
    <n v="8.76"/>
    <n v="0.14486499999999999"/>
    <n v="60.47"/>
    <n v="1"/>
    <n v="30.38"/>
    <n v="0.34743800000000002"/>
    <n v="18.690000000000001"/>
    <n v="0.21374699999999999"/>
    <n v="38.369999999999997"/>
    <n v="0.43881500000000001"/>
    <n v="87.44"/>
    <n v="1"/>
    <n v="76.02"/>
    <n v="0.58980500000000002"/>
    <n v="35.14"/>
    <n v="0.27263599999999999"/>
    <n v="17.73"/>
    <n v="0.13755899999999999"/>
    <n v="128.88999999999999"/>
    <n v="1"/>
    <n v="2.86"/>
    <n v="0.17931"/>
    <n v="10.02"/>
    <n v="0.62821300000000002"/>
    <n v="3.07"/>
    <n v="0.19247600000000001"/>
    <n v="15.95"/>
    <n v="0.99999899999999997"/>
  </r>
  <r>
    <x v="15"/>
    <n v="145.47"/>
    <n v="0.73159300000000005"/>
    <n v="24.3"/>
    <n v="0.122209"/>
    <n v="29.07"/>
    <n v="0.14619799999999999"/>
    <n v="198.84"/>
    <n v="1"/>
    <n v="140.69"/>
    <n v="0.65001799999999998"/>
    <n v="36.090000000000003"/>
    <n v="0.166744"/>
    <n v="39.659999999999997"/>
    <n v="0.18323800000000001"/>
    <n v="216.44"/>
    <n v="1"/>
    <n v="106.77"/>
    <n v="0.22297600000000001"/>
    <n v="174.61"/>
    <n v="0.36465199999999998"/>
    <n v="197.46"/>
    <n v="0.41237200000000002"/>
    <n v="478.84000000000003"/>
    <n v="1"/>
    <n v="119.46"/>
    <n v="0.95959499999999998"/>
    <n v="5.03"/>
    <n v="4.0405000000000003E-2"/>
    <m/>
    <m/>
    <n v="124.49"/>
    <n v="1"/>
  </r>
  <r>
    <x v="16"/>
    <n v="8.2200000000000006"/>
    <n v="0.69838599999999995"/>
    <n v="2.37"/>
    <n v="0.20135900000000001"/>
    <n v="1.18"/>
    <n v="0.100255"/>
    <n v="11.77"/>
    <n v="1"/>
    <n v="16.3"/>
    <n v="0.46651399999999998"/>
    <n v="6.15"/>
    <n v="0.17601600000000001"/>
    <n v="12.49"/>
    <n v="0.35747000000000001"/>
    <n v="34.940000000000005"/>
    <n v="1"/>
    <n v="7.88"/>
    <n v="0.26802700000000002"/>
    <n v="8.58"/>
    <n v="0.29183700000000001"/>
    <n v="12.94"/>
    <n v="0.44013600000000003"/>
    <n v="29.4"/>
    <n v="1"/>
    <n v="10.16"/>
    <n v="0.87360300000000002"/>
    <n v="1.1499999999999999"/>
    <n v="9.8881999999999998E-2"/>
    <n v="0.32"/>
    <n v="2.7515000000000001E-2"/>
    <n v="11.63"/>
    <n v="1"/>
  </r>
  <r>
    <x v="17"/>
    <n v="34.369999999999997"/>
    <n v="0.63261500000000004"/>
    <n v="11.39"/>
    <n v="0.209645"/>
    <n v="8.57"/>
    <n v="0.15773999999999999"/>
    <n v="54.33"/>
    <n v="1"/>
    <n v="125.34"/>
    <n v="0.70841600000000005"/>
    <n v="22.39"/>
    <n v="0.12654699999999999"/>
    <n v="29.2"/>
    <n v="0.16503699999999999"/>
    <n v="176.93"/>
    <n v="1"/>
    <n v="68.47"/>
    <n v="0.14927599999999999"/>
    <n v="115.31"/>
    <n v="0.25139499999999998"/>
    <n v="274.89999999999998"/>
    <n v="0.599329"/>
    <n v="458.67999999999995"/>
    <n v="1"/>
    <n v="11.37"/>
    <n v="0.23289599999999999"/>
    <n v="26.21"/>
    <n v="0.53686999999999996"/>
    <n v="11.24"/>
    <n v="0.23023399999999999"/>
    <n v="48.82"/>
    <n v="1"/>
  </r>
  <r>
    <x v="18"/>
    <n v="64.08"/>
    <n v="0.65790599999999999"/>
    <n v="10.48"/>
    <n v="0.107598"/>
    <n v="22.84"/>
    <n v="0.23449700000000001"/>
    <n v="97.4"/>
    <n v="1.0000009999999999"/>
    <n v="116.89"/>
    <n v="0.723329"/>
    <n v="23.83"/>
    <n v="0.14746300000000001"/>
    <n v="20.88"/>
    <n v="0.12920799999999999"/>
    <n v="161.6"/>
    <n v="1"/>
    <n v="105.74"/>
    <n v="0.130629"/>
    <n v="230.48"/>
    <n v="0.28472999999999998"/>
    <n v="473.25"/>
    <n v="0.584642"/>
    <n v="809.47"/>
    <n v="1.0000009999999999"/>
    <n v="9.2200000000000006"/>
    <n v="1"/>
    <m/>
    <m/>
    <m/>
    <m/>
    <n v="9.2200000000000006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compact="0" compactData="0" gridDropZones="1" multipleFieldFilters="0" fieldListSortAscending="1">
  <location ref="A1:L24" firstHeaderRow="1" firstDataRow="4" firstDataCol="2"/>
  <pivotFields count="6">
    <pivotField axis="axisRow" compact="0" outline="0" showAll="0" defaultSubtotal="0">
      <items count="20">
        <item x="9"/>
        <item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4"/>
        <item x="5"/>
        <item x="6"/>
        <item x="7"/>
        <item x="8"/>
        <item x="19"/>
      </items>
    </pivotField>
    <pivotField axis="axisRow" compact="0" outline="0" showAll="0">
      <items count="21">
        <item x="4"/>
        <item x="1"/>
        <item x="15"/>
        <item x="6"/>
        <item x="10"/>
        <item x="8"/>
        <item x="18"/>
        <item x="17"/>
        <item x="16"/>
        <item x="3"/>
        <item x="5"/>
        <item x="7"/>
        <item x="12"/>
        <item x="11"/>
        <item x="0"/>
        <item x="19"/>
        <item x="2"/>
        <item x="14"/>
        <item x="9"/>
        <item x="13"/>
        <item t="default"/>
      </items>
    </pivotField>
    <pivotField axis="axisCol" compact="0" outline="0" showAll="0">
      <items count="8">
        <item h="1" x="2"/>
        <item h="1" x="6"/>
        <item h="1" x="5"/>
        <item h="1" x="3"/>
        <item h="1" x="4"/>
        <item h="1" x="0"/>
        <item x="1"/>
        <item t="default"/>
      </items>
    </pivotField>
    <pivotField axis="axisCol" compact="0" outline="0" showAll="0">
      <items count="5">
        <item x="1"/>
        <item x="0"/>
        <item x="2"/>
        <item m="1" x="3"/>
        <item t="default"/>
      </items>
    </pivotField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20">
    <i>
      <x/>
      <x v="18"/>
    </i>
    <i>
      <x v="1"/>
      <x v="4"/>
    </i>
    <i>
      <x v="2"/>
      <x v="13"/>
    </i>
    <i>
      <x v="3"/>
      <x v="12"/>
    </i>
    <i>
      <x v="4"/>
      <x v="19"/>
    </i>
    <i>
      <x v="5"/>
      <x v="17"/>
    </i>
    <i>
      <x v="6"/>
      <x v="2"/>
    </i>
    <i>
      <x v="7"/>
      <x v="8"/>
    </i>
    <i>
      <x v="8"/>
      <x v="7"/>
    </i>
    <i>
      <x v="9"/>
      <x v="6"/>
    </i>
    <i>
      <x v="10"/>
      <x v="14"/>
    </i>
    <i>
      <x v="11"/>
      <x v="1"/>
    </i>
    <i>
      <x v="12"/>
      <x v="16"/>
    </i>
    <i>
      <x v="13"/>
      <x v="9"/>
    </i>
    <i>
      <x v="14"/>
      <x/>
    </i>
    <i>
      <x v="15"/>
      <x v="10"/>
    </i>
    <i>
      <x v="16"/>
      <x v="3"/>
    </i>
    <i>
      <x v="17"/>
      <x v="11"/>
    </i>
    <i>
      <x v="18"/>
      <x v="5"/>
    </i>
    <i t="grand">
      <x/>
    </i>
  </rowItems>
  <colFields count="3">
    <field x="2"/>
    <field x="3"/>
    <field x="-2"/>
  </colFields>
  <colItems count="10">
    <i>
      <x v="6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6"/>
    </i>
    <i t="default" i="1">
      <x v="6"/>
    </i>
    <i t="grand">
      <x/>
    </i>
    <i t="grand" i="1">
      <x/>
    </i>
  </colItems>
  <dataFields count="2">
    <dataField name="Suma de KmCarrilClasEst" fld="4" baseField="1" baseItem="16" numFmtId="2"/>
    <dataField name="Suma de Porcentaje" fld="5" baseField="0" baseItem="0"/>
  </dataFields>
  <formats count="13">
    <format dxfId="163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0"/>
          </reference>
        </references>
      </pivotArea>
    </format>
    <format dxfId="162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61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4"/>
          </reference>
        </references>
      </pivotArea>
    </format>
    <format dxfId="160">
      <pivotArea dataOnly="0" labelOnly="1" outline="0" fieldPosition="0">
        <references count="1">
          <reference field="2" count="1" defaultSubtotal="1">
            <x v="4"/>
          </reference>
        </references>
      </pivotArea>
    </format>
    <format dxfId="159">
      <pivotArea outline="0" fieldPosition="0">
        <references count="1">
          <reference field="4294967294" count="1">
            <x v="0"/>
          </reference>
        </references>
      </pivotArea>
    </format>
    <format dxfId="158">
      <pivotArea dataOnly="0" labelOnly="1" outline="0" fieldPosition="0">
        <references count="1">
          <reference field="2" count="1">
            <x v="0"/>
          </reference>
        </references>
      </pivotArea>
    </format>
    <format dxfId="157">
      <pivotArea outline="0" collapsedLevelsAreSubtotals="1" fieldPosition="0">
        <references count="1">
          <reference field="2" count="1" selected="0" defaultSubtotal="1">
            <x v="3"/>
          </reference>
        </references>
      </pivotArea>
    </format>
    <format dxfId="156">
      <pivotArea dataOnly="0" labelOnly="1" outline="0" fieldPosition="0">
        <references count="1">
          <reference field="2" count="1" defaultSubtotal="1">
            <x v="3"/>
          </reference>
        </references>
      </pivotArea>
    </format>
    <format dxfId="155">
      <pivotArea dataOnly="0" labelOnly="1" outline="0" fieldPosition="0">
        <references count="1">
          <reference field="2" count="1">
            <x v="3"/>
          </reference>
        </references>
      </pivotArea>
    </format>
    <format dxfId="154">
      <pivotArea dataOnly="0" labelOnly="1" outline="0" fieldPosition="0">
        <references count="1">
          <reference field="2" count="1">
            <x v="0"/>
          </reference>
        </references>
      </pivotArea>
    </format>
    <format dxfId="153">
      <pivotArea dataOnly="0" labelOnly="1" outline="0" fieldPosition="0">
        <references count="1">
          <reference field="2" count="1">
            <x v="4"/>
          </reference>
        </references>
      </pivotArea>
    </format>
    <format dxfId="152">
      <pivotArea outline="0"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 selected="0">
            <x v="0"/>
          </reference>
        </references>
      </pivotArea>
    </format>
    <format dxfId="151">
      <pivotArea outline="0"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 selected="0">
            <x v="1"/>
          </reference>
        </references>
      </pivotArea>
    </format>
  </formats>
  <pivotTableStyleInfo name="PivotStyleDark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6" cacheId="4" applyNumberFormats="0" applyBorderFormats="0" applyFontFormats="0" applyPatternFormats="0" applyAlignmentFormats="0" applyWidthHeightFormats="1" dataCaption="Valores" updatedVersion="4" minRefreshableVersion="3" itemPrintTitles="1" createdVersion="5" indent="0" outline="1" outlineData="1" multipleFieldFilters="0" chartFormat="28" rowHeaderCaption="Localidad">
  <location ref="C126:F146" firstHeaderRow="0" firstDataRow="1" firstDataCol="1"/>
  <pivotFields count="33">
    <pivotField axis="axisRow" showAll="0" sortType="descending">
      <items count="20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dataField="1" numFmtId="9" showAll="0"/>
    <pivotField showAll="0"/>
    <pivotField dataField="1" showAll="0"/>
    <pivotField showAll="0"/>
    <pivotField dataField="1" showAll="0"/>
    <pivotField numFmtId="2" showAll="0"/>
    <pivotField showAll="0"/>
  </pivotFields>
  <rowFields count="1">
    <field x="0"/>
  </rowFields>
  <rowItems count="20">
    <i>
      <x v="13"/>
    </i>
    <i>
      <x v="10"/>
    </i>
    <i>
      <x v="16"/>
    </i>
    <i>
      <x v="5"/>
    </i>
    <i>
      <x v="7"/>
    </i>
    <i>
      <x v="3"/>
    </i>
    <i>
      <x v="1"/>
    </i>
    <i>
      <x v="14"/>
    </i>
    <i>
      <x v="8"/>
    </i>
    <i>
      <x v="17"/>
    </i>
    <i>
      <x v="18"/>
    </i>
    <i>
      <x v="4"/>
    </i>
    <i>
      <x v="2"/>
    </i>
    <i>
      <x v="12"/>
    </i>
    <i>
      <x v="15"/>
    </i>
    <i>
      <x/>
    </i>
    <i>
      <x v="9"/>
    </i>
    <i>
      <x v="11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Bueno " fld="26" baseField="0" baseItem="0"/>
    <dataField name=" Regular" fld="28" baseField="0" baseItem="0"/>
    <dataField name=" Malo" fld="30" baseField="0" baseItem="0"/>
  </dataFields>
  <formats count="2">
    <format dxfId="126">
      <pivotArea collapsedLevelsAreSubtotals="1" fieldPosition="0">
        <references count="1">
          <reference field="0" count="0"/>
        </references>
      </pivotArea>
    </format>
    <format dxfId="125">
      <pivotArea grandRow="1" outline="0" collapsedLevelsAreSubtotals="1" fieldPosition="0"/>
    </format>
  </formats>
  <chartFormats count="54"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6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6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6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6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6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6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6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6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6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6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6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6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6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6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6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6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6" format="28">
      <pivotArea type="data" outline="0" fieldPosition="0">
        <references count="2">
          <reference field="4294967294" count="1" selected="0">
            <x v="1"/>
          </reference>
          <reference field="0" count="1" selected="0">
            <x v="5"/>
          </reference>
        </references>
      </pivotArea>
    </chartFormat>
    <chartFormat chart="26" format="29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26" format="30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26" format="31">
      <pivotArea type="data"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chartFormat>
    <chartFormat chart="26" format="32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1"/>
          </reference>
          <reference field="0" count="1" selected="0">
            <x v="17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1"/>
          </reference>
          <reference field="0" count="1" selected="0">
            <x v="18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1"/>
          </reference>
          <reference field="0" count="1" selected="0">
            <x v="12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1"/>
          </reference>
          <reference field="0" count="1" selected="0">
            <x v="15"/>
          </reference>
        </references>
      </pivotArea>
    </chartFormat>
    <chartFormat chart="26" format="40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0" count="1" selected="0">
            <x v="9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2"/>
          </reference>
          <reference field="0" count="1" selected="0">
            <x v="17"/>
          </reference>
        </references>
      </pivotArea>
    </chartFormat>
    <chartFormat chart="26" format="48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26" format="49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26" format="50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26" format="51">
      <pivotArea type="data" outline="0" fieldPosition="0">
        <references count="2">
          <reference field="4294967294" count="1" selected="0">
            <x v="2"/>
          </reference>
          <reference field="0" count="1" selected="0">
            <x v="12"/>
          </reference>
        </references>
      </pivotArea>
    </chartFormat>
    <chartFormat chart="26" format="52">
      <pivotArea type="data" outline="0" fieldPosition="0">
        <references count="2">
          <reference field="4294967294" count="1" selected="0">
            <x v="2"/>
          </reference>
          <reference field="0" count="1" selected="0">
            <x v="15"/>
          </reference>
        </references>
      </pivotArea>
    </chartFormat>
    <chartFormat chart="26" format="53">
      <pivotArea type="data" outline="0" fieldPosition="0">
        <references count="2">
          <reference field="4294967294" count="1" selected="0">
            <x v="2"/>
          </reference>
          <reference field="0" count="1" selected="0">
            <x v="9"/>
          </reference>
        </references>
      </pivotArea>
    </chartFormat>
    <chartFormat chart="26" format="54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26" format="55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26" format="56">
      <pivotArea type="data" outline="0" fieldPosition="0">
        <references count="2">
          <reference field="4294967294" count="1" selected="0">
            <x v="2"/>
          </reference>
          <reference field="0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8" cacheId="4" applyNumberFormats="0" applyBorderFormats="0" applyFontFormats="0" applyPatternFormats="0" applyAlignmentFormats="0" applyWidthHeightFormats="1" dataCaption="Valores" updatedVersion="4" minRefreshableVersion="3" showDrill="0" itemPrintTitles="1" createdVersion="5" indent="0" outline="1" outlineData="1" multipleFieldFilters="0" chartFormat="14" rowHeaderCaption="Localidad">
  <location ref="C167:G187" firstHeaderRow="0" firstDataRow="1" firstDataCol="1"/>
  <pivotFields count="33">
    <pivotField axis="axisRow" showAll="0">
      <items count="20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t="default"/>
      </items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dataField="1"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dataField="1"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dataField="1"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dataField="1" numFmtId="2" showAll="0"/>
    <pivotField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RTERIAL" fld="7" baseField="0" baseItem="0"/>
    <dataField name="INTERMEDIA" fld="15" baseField="0" baseItem="0"/>
    <dataField name="LOCAL" fld="23" baseField="0" baseItem="0"/>
    <dataField name="TRONCAL" fld="31" baseField="0" baseItem="0"/>
  </dataFields>
  <formats count="24">
    <format dxfId="150">
      <pivotArea collapsedLevelsAreSubtotals="1" fieldPosition="0">
        <references count="1">
          <reference field="0" count="0"/>
        </references>
      </pivotArea>
    </format>
    <format dxfId="149">
      <pivotArea grandRow="1" outline="0" collapsedLevelsAreSubtotals="1" fieldPosition="0"/>
    </format>
    <format dxfId="148">
      <pivotArea type="all" dataOnly="0" outline="0" fieldPosition="0"/>
    </format>
    <format dxfId="147">
      <pivotArea collapsedLevelsAreSubtotals="1" fieldPosition="0">
        <references count="1">
          <reference field="0" count="0"/>
        </references>
      </pivotArea>
    </format>
    <format dxfId="146">
      <pivotArea collapsedLevelsAreSubtotals="1" fieldPosition="0">
        <references count="1">
          <reference field="0" count="0"/>
        </references>
      </pivotArea>
    </format>
    <format dxfId="145">
      <pivotArea grandRow="1" outline="0" collapsedLevelsAreSubtotals="1" fieldPosition="0"/>
    </format>
    <format dxfId="144">
      <pivotArea outline="0" collapsedLevelsAreSubtotals="1" fieldPosition="0"/>
    </format>
    <format dxfId="143">
      <pivotArea collapsedLevelsAreSubtotals="1" fieldPosition="0">
        <references count="2">
          <reference field="4294967294" count="1" selected="0">
            <x v="2"/>
          </reference>
          <reference field="0" count="0"/>
        </references>
      </pivotArea>
    </format>
    <format dxfId="142">
      <pivotArea type="all" dataOnly="0" outline="0" fieldPosition="0"/>
    </format>
    <format dxfId="141">
      <pivotArea field="0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">
      <pivotArea field="0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7">
      <pivotArea field="0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5">
      <pivotArea field="0" type="button" dataOnly="0" labelOnly="1" outline="0" axis="axisRow" fieldPosition="0"/>
    </format>
    <format dxfId="1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3">
      <pivotArea outline="0" collapsedLevelsAreSubtotals="1" fieldPosition="0"/>
    </format>
    <format dxfId="132">
      <pivotArea grandRow="1" outline="0" collapsedLevelsAreSubtotals="1" fieldPosition="0"/>
    </format>
    <format dxfId="131">
      <pivotArea dataOnly="0" labelOnly="1" grandRow="1" outline="0" fieldPosition="0"/>
    </format>
    <format dxfId="130">
      <pivotArea grandRow="1" outline="0" collapsedLevelsAreSubtotals="1" fieldPosition="0"/>
    </format>
    <format dxfId="129">
      <pivotArea dataOnly="0" labelOnly="1" grandRow="1" outline="0" fieldPosition="0"/>
    </format>
    <format dxfId="128">
      <pivotArea collapsedLevelsAreSubtotals="1" fieldPosition="0">
        <references count="1">
          <reference field="0" count="0"/>
        </references>
      </pivotArea>
    </format>
    <format dxfId="127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 fieldListSortAscending="1">
  <location ref="A3:E5" firstHeaderRow="1" firstDataRow="2" firstDataCol="1" rowPageCount="1" colPageCount="1"/>
  <pivotFields count="5">
    <pivotField axis="axisPage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axis="axisCol" compact="0" outline="0" showAll="0">
      <items count="4">
        <item x="0"/>
        <item x="2"/>
        <item x="1"/>
        <item t="default"/>
      </items>
    </pivotField>
    <pivotField dataField="1" compact="0" outline="0" showAll="0"/>
    <pivotField compact="0" outline="0" showAll="0"/>
  </pivotFields>
  <rowItems count="1">
    <i/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Suma de SumaKMCarrilSITP" fld="3" baseField="0" baseItem="0"/>
  </dataFields>
  <pivotTableStyleInfo name="PivotStyleMedium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 fieldListSortAscending="1">
  <location ref="A1:I8" firstHeaderRow="1" firstDataRow="3" firstDataCol="1"/>
  <pivotFields count="4">
    <pivotField axis="axisRow" compact="0" outline="0" showAll="0">
      <items count="8">
        <item x="0"/>
        <item h="1" x="1"/>
        <item h="1" x="2"/>
        <item x="3"/>
        <item x="4"/>
        <item h="1" x="5"/>
        <item x="6"/>
        <item t="default"/>
      </items>
    </pivotField>
    <pivotField axis="axisCol" compact="0" outline="0" showAll="0">
      <items count="5">
        <item x="0"/>
        <item x="2"/>
        <item x="1"/>
        <item m="1" x="3"/>
        <item t="default"/>
      </items>
    </pivotField>
    <pivotField dataField="1" compact="0" outline="0" showAll="0"/>
    <pivotField dataField="1" compact="0" outline="0" showAll="0"/>
  </pivotFields>
  <rowFields count="1">
    <field x="0"/>
  </rowFields>
  <rowItems count="5">
    <i>
      <x/>
    </i>
    <i>
      <x v="3"/>
    </i>
    <i>
      <x v="4"/>
    </i>
    <i>
      <x v="6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Km-Carril" fld="2" baseField="0" baseItem="4"/>
    <dataField name="%" fld="3" baseField="0" baseItem="4" numFmtId="10"/>
  </dataFields>
  <formats count="24">
    <format dxfId="72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2"/>
          </reference>
        </references>
      </pivotArea>
    </format>
    <format dxfId="71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1"/>
          </reference>
        </references>
      </pivotArea>
    </format>
    <format dxfId="70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0"/>
          </reference>
        </references>
      </pivotArea>
    </format>
    <format dxfId="69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0"/>
          </reference>
        </references>
      </pivotArea>
    </format>
    <format dxfId="68">
      <pivotArea outline="0" collapsedLevelsAreSubtotals="1" fieldPosition="0">
        <references count="3">
          <reference field="4294967294" count="1" selected="0">
            <x v="1"/>
          </reference>
          <reference field="0" count="2" selected="0">
            <x v="4"/>
            <x v="6"/>
          </reference>
          <reference field="1" count="1" selected="0">
            <x v="0"/>
          </reference>
        </references>
      </pivotArea>
    </format>
    <format dxfId="67">
      <pivotArea field="1" grandRow="1" outline="0" collapsedLevelsAreSubtotals="1" axis="axisCol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format>
    <format dxfId="66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1"/>
          </reference>
        </references>
      </pivotArea>
    </format>
    <format dxfId="65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1"/>
          </reference>
        </references>
      </pivotArea>
    </format>
    <format dxfId="64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1"/>
          </reference>
        </references>
      </pivotArea>
    </format>
    <format dxfId="63">
      <pivotArea field="1" grandRow="1" outline="0" collapsedLevelsAreSubtotals="1" axis="axisCol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format>
    <format dxfId="62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2"/>
          </reference>
        </references>
      </pivotArea>
    </format>
    <format dxfId="61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2"/>
          </reference>
        </references>
      </pivotArea>
    </format>
    <format dxfId="60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2"/>
          </reference>
        </references>
      </pivotArea>
    </format>
    <format dxfId="59">
      <pivotArea field="1" grandRow="1" outline="0" collapsedLevelsAreSubtotals="1" axis="axisCol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format>
    <format dxfId="58">
      <pivotArea outline="0" collapsedLevelsAreSubtotals="1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57">
      <pivotArea outline="0" collapsedLevelsAreSubtotals="1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56">
      <pivotArea outline="0" collapsedLevelsAreSubtotals="1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format>
    <format dxfId="55">
      <pivotArea field="1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54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2"/>
          </reference>
        </references>
      </pivotArea>
    </format>
    <format dxfId="53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1"/>
          </reference>
        </references>
      </pivotArea>
    </format>
    <format dxfId="52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0"/>
          </reference>
        </references>
      </pivotArea>
    </format>
    <format dxfId="51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2"/>
          </reference>
        </references>
      </pivotArea>
    </format>
    <format dxfId="50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1"/>
          </reference>
        </references>
      </pivotArea>
    </format>
    <format dxfId="49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0"/>
          </reference>
        </references>
      </pivotArea>
    </format>
  </formats>
  <pivotTableStyleInfo name="PivotStyleMedium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mergeItem="1" createdVersion="5" indent="0" compact="0" compactData="0" gridDropZones="1" multipleFieldFilters="0" fieldListSortAscending="1">
  <location ref="A1:E5" firstHeaderRow="1" firstDataRow="2" firstDataCol="1"/>
  <pivotFields count="6">
    <pivotField compact="0" outline="0" showAll="0" defaultSubtotal="0"/>
    <pivotField compact="0" outline="0" showAll="0"/>
    <pivotField axis="axisRow" compact="0" outline="0" showAll="0">
      <items count="8">
        <item x="0"/>
        <item h="1" x="1"/>
        <item h="1" x="6"/>
        <item h="1" x="2"/>
        <item h="1" x="3"/>
        <item h="1" x="5"/>
        <item x="4"/>
        <item t="default"/>
      </items>
    </pivotField>
    <pivotField axis="axisCol" compact="0" outline="0" showAll="0">
      <items count="5">
        <item x="0"/>
        <item x="2"/>
        <item x="1"/>
        <item m="1" x="3"/>
        <item t="default"/>
      </items>
    </pivotField>
    <pivotField dataField="1" compact="0" outline="0" showAll="0" defaultSubtotal="0"/>
    <pivotField compact="0" outline="0" showAll="0" defaultSubtotal="0"/>
  </pivotFields>
  <rowFields count="1">
    <field x="2"/>
  </rowFields>
  <rowItems count="3">
    <i>
      <x/>
    </i>
    <i>
      <x v="6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Km-Carril" fld="4" baseField="1" baseItem="16" numFmtId="2"/>
  </dataFields>
  <formats count="2">
    <format dxfId="48">
      <pivotArea type="topRight" dataOnly="0" labelOnly="1" outline="0" offset="D1:E1" fieldPosition="0"/>
    </format>
    <format dxfId="4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mergeItem="1" createdVersion="5" indent="0" compact="0" compactData="0" gridDropZones="1" multipleFieldFilters="0" fieldListSortAscending="1">
  <location ref="A1:J24" firstHeaderRow="1" firstDataRow="4" firstDataCol="2"/>
  <pivotFields count="6">
    <pivotField axis="axisRow" compact="0" outline="0" showAll="0" defaultSubtotal="0">
      <items count="20">
        <item x="8"/>
        <item x="9"/>
        <item x="10"/>
        <item x="11"/>
        <item x="12"/>
        <item x="13"/>
        <item x="14"/>
        <item x="0"/>
        <item x="1"/>
        <item x="2"/>
        <item x="3"/>
        <item x="4"/>
        <item x="5"/>
        <item x="6"/>
        <item x="7"/>
        <item x="15"/>
        <item x="16"/>
        <item x="17"/>
        <item x="18"/>
        <item x="19"/>
      </items>
    </pivotField>
    <pivotField axis="axisRow" compact="0" outline="0" showAll="0">
      <items count="21">
        <item x="7"/>
        <item x="4"/>
        <item x="14"/>
        <item x="16"/>
        <item x="9"/>
        <item x="18"/>
        <item x="2"/>
        <item x="1"/>
        <item x="0"/>
        <item x="6"/>
        <item x="15"/>
        <item x="17"/>
        <item x="11"/>
        <item x="10"/>
        <item x="3"/>
        <item x="19"/>
        <item x="5"/>
        <item x="13"/>
        <item x="8"/>
        <item x="12"/>
        <item t="default"/>
      </items>
    </pivotField>
    <pivotField axis="axisCol" compact="0" outline="0" showAll="0" defaultSubtotal="0">
      <items count="7">
        <item x="0"/>
        <item h="1" x="1"/>
        <item h="1" x="6"/>
        <item h="1" x="2"/>
        <item h="1" x="3"/>
        <item h="1" x="5"/>
        <item h="1" x="4"/>
      </items>
    </pivotField>
    <pivotField axis="axisCol" compact="0" outline="0" showAll="0">
      <items count="5">
        <item x="0"/>
        <item x="2"/>
        <item x="1"/>
        <item m="1" x="3"/>
        <item t="default"/>
      </items>
    </pivotField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20">
    <i>
      <x/>
      <x v="18"/>
    </i>
    <i>
      <x v="1"/>
      <x v="4"/>
    </i>
    <i>
      <x v="2"/>
      <x v="13"/>
    </i>
    <i>
      <x v="3"/>
      <x v="12"/>
    </i>
    <i>
      <x v="4"/>
      <x v="19"/>
    </i>
    <i>
      <x v="5"/>
      <x v="17"/>
    </i>
    <i>
      <x v="6"/>
      <x v="2"/>
    </i>
    <i>
      <x v="7"/>
      <x v="8"/>
    </i>
    <i>
      <x v="8"/>
      <x v="7"/>
    </i>
    <i>
      <x v="9"/>
      <x v="6"/>
    </i>
    <i>
      <x v="10"/>
      <x v="14"/>
    </i>
    <i>
      <x v="11"/>
      <x v="1"/>
    </i>
    <i>
      <x v="12"/>
      <x v="16"/>
    </i>
    <i>
      <x v="13"/>
      <x v="9"/>
    </i>
    <i>
      <x v="14"/>
      <x/>
    </i>
    <i>
      <x v="15"/>
      <x v="10"/>
    </i>
    <i>
      <x v="16"/>
      <x v="3"/>
    </i>
    <i>
      <x v="17"/>
      <x v="11"/>
    </i>
    <i>
      <x v="18"/>
      <x v="5"/>
    </i>
    <i t="grand">
      <x/>
    </i>
  </rowItems>
  <colFields count="3">
    <field x="2"/>
    <field x="3"/>
    <field x="-2"/>
  </colFields>
  <colItems count="8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grand">
      <x/>
    </i>
    <i t="grand" i="1">
      <x/>
    </i>
  </colItems>
  <dataFields count="2">
    <dataField name="Km-Carril" fld="4" baseField="1" baseItem="16" numFmtId="2"/>
    <dataField name="%" fld="5" showDataAs="runTotal" baseField="1" baseItem="0" numFmtId="10"/>
  </dataFields>
  <formats count="11">
    <format dxfId="46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0"/>
          </reference>
        </references>
      </pivotArea>
    </format>
    <format dxfId="45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44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4"/>
          </reference>
        </references>
      </pivotArea>
    </format>
    <format dxfId="43">
      <pivotArea dataOnly="0" labelOnly="1" outline="0" fieldPosition="0">
        <references count="1">
          <reference field="2" count="1" defaultSubtotal="1">
            <x v="4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outline="0" collapsedLevelsAreSubtotals="1" fieldPosition="0">
        <references count="2">
          <reference field="4294967294" count="2" selected="0">
            <x v="0"/>
            <x v="1"/>
          </reference>
          <reference field="2" count="0" selected="0" defaultSubtotal="1"/>
        </references>
      </pivotArea>
    </format>
    <format dxfId="40">
      <pivotArea type="topRight" dataOnly="0" labelOnly="1" outline="0" offset="D1:E1" fieldPosition="0"/>
    </format>
    <format dxfId="39">
      <pivotArea dataOnly="0" labelOnly="1" outline="0" fieldPosition="0">
        <references count="2">
          <reference field="4294967294" count="1" selected="0">
            <x v="0"/>
          </reference>
          <reference field="2" count="0" defaultSubtotal="1"/>
        </references>
      </pivotArea>
    </format>
    <format dxfId="38">
      <pivotArea dataOnly="0" labelOnly="1" outline="0" fieldPosition="0">
        <references count="2">
          <reference field="4294967294" count="1" selected="0">
            <x v="1"/>
          </reference>
          <reference field="2" count="0" defaultSubtotal="1"/>
        </references>
      </pivotArea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2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mergeItem="1" createdVersion="5" indent="0" compact="0" compactData="0" gridDropZones="1" multipleFieldFilters="0" fieldListSortAscending="1">
  <location ref="A1:J24" firstHeaderRow="1" firstDataRow="4" firstDataCol="2"/>
  <pivotFields count="6">
    <pivotField axis="axisRow" compact="0" outline="0" showAll="0" defaultSubtotal="0">
      <items count="20">
        <item x="8"/>
        <item x="9"/>
        <item x="10"/>
        <item x="11"/>
        <item x="12"/>
        <item x="13"/>
        <item x="14"/>
        <item x="0"/>
        <item x="1"/>
        <item x="2"/>
        <item x="3"/>
        <item x="4"/>
        <item x="5"/>
        <item x="6"/>
        <item x="7"/>
        <item x="15"/>
        <item x="16"/>
        <item x="17"/>
        <item x="18"/>
        <item x="19"/>
      </items>
    </pivotField>
    <pivotField axis="axisRow" compact="0" outline="0" showAll="0">
      <items count="21">
        <item x="7"/>
        <item x="4"/>
        <item x="14"/>
        <item x="16"/>
        <item x="9"/>
        <item x="18"/>
        <item x="2"/>
        <item x="1"/>
        <item x="0"/>
        <item x="6"/>
        <item x="15"/>
        <item x="17"/>
        <item x="11"/>
        <item x="10"/>
        <item x="3"/>
        <item x="19"/>
        <item x="5"/>
        <item x="13"/>
        <item x="8"/>
        <item x="12"/>
        <item t="default"/>
      </items>
    </pivotField>
    <pivotField axis="axisCol" compact="0" outline="0" showAll="0" defaultSubtotal="0">
      <items count="7">
        <item h="1" x="0"/>
        <item h="1" x="1"/>
        <item h="1" x="6"/>
        <item x="2"/>
        <item h="1" x="3"/>
        <item h="1" x="5"/>
        <item h="1" x="4"/>
      </items>
    </pivotField>
    <pivotField axis="axisCol" compact="0" outline="0" showAll="0">
      <items count="5">
        <item x="0"/>
        <item x="2"/>
        <item x="1"/>
        <item m="1" x="3"/>
        <item t="default"/>
      </items>
    </pivotField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20">
    <i>
      <x/>
      <x v="18"/>
    </i>
    <i>
      <x v="1"/>
      <x v="4"/>
    </i>
    <i>
      <x v="2"/>
      <x v="13"/>
    </i>
    <i>
      <x v="3"/>
      <x v="12"/>
    </i>
    <i>
      <x v="4"/>
      <x v="19"/>
    </i>
    <i>
      <x v="5"/>
      <x v="17"/>
    </i>
    <i>
      <x v="6"/>
      <x v="2"/>
    </i>
    <i>
      <x v="7"/>
      <x v="8"/>
    </i>
    <i>
      <x v="8"/>
      <x v="7"/>
    </i>
    <i>
      <x v="9"/>
      <x v="6"/>
    </i>
    <i>
      <x v="10"/>
      <x v="14"/>
    </i>
    <i>
      <x v="11"/>
      <x v="1"/>
    </i>
    <i>
      <x v="12"/>
      <x v="16"/>
    </i>
    <i>
      <x v="13"/>
      <x v="9"/>
    </i>
    <i>
      <x v="14"/>
      <x/>
    </i>
    <i>
      <x v="15"/>
      <x v="10"/>
    </i>
    <i>
      <x v="16"/>
      <x v="3"/>
    </i>
    <i>
      <x v="17"/>
      <x v="11"/>
    </i>
    <i>
      <x v="18"/>
      <x v="5"/>
    </i>
    <i t="grand">
      <x/>
    </i>
  </rowItems>
  <colFields count="3">
    <field x="2"/>
    <field x="3"/>
    <field x="-2"/>
  </colFields>
  <colItems count="8">
    <i>
      <x v="3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grand">
      <x/>
    </i>
    <i t="grand" i="1">
      <x/>
    </i>
  </colItems>
  <dataFields count="2">
    <dataField name="Km-Carril" fld="4" baseField="1" baseItem="6" numFmtId="2"/>
    <dataField name="%" fld="5" showDataAs="runTotal" baseField="1" baseItem="0" numFmtId="10"/>
  </dataFields>
  <formats count="16">
    <format dxfId="35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0"/>
          </reference>
        </references>
      </pivotArea>
    </format>
    <format dxfId="34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33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4"/>
          </reference>
        </references>
      </pivotArea>
    </format>
    <format dxfId="32">
      <pivotArea dataOnly="0" labelOnly="1" outline="0" fieldPosition="0">
        <references count="1">
          <reference field="2" count="1" defaultSubtotal="1">
            <x v="4"/>
          </reference>
        </references>
      </pivotArea>
    </format>
    <format dxfId="31">
      <pivotArea outline="0" fieldPosition="0">
        <references count="1">
          <reference field="4294967294" count="1">
            <x v="1"/>
          </reference>
        </references>
      </pivotArea>
    </format>
    <format dxfId="30">
      <pivotArea dataOnly="0" labelOnly="1" outline="0" fieldPosition="0">
        <references count="1">
          <reference field="2" count="0"/>
        </references>
      </pivotArea>
    </format>
    <format dxfId="29">
      <pivotArea dataOnly="0" labelOnly="1" outline="0" fieldPosition="0">
        <references count="2">
          <reference field="4294967294" count="1" selected="0">
            <x v="0"/>
          </reference>
          <reference field="2" count="0" defaultSubtotal="1"/>
        </references>
      </pivotArea>
    </format>
    <format dxfId="28">
      <pivotArea dataOnly="0" labelOnly="1" outline="0" fieldPosition="0">
        <references count="2">
          <reference field="4294967294" count="1" selected="0">
            <x v="1"/>
          </reference>
          <reference field="2" count="0" defaultSubtotal="1"/>
        </references>
      </pivotArea>
    </format>
    <format dxfId="27">
      <pivotArea field="2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">
      <pivotArea field="2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5">
      <pivotArea dataOnly="0" labelOnly="1" outline="0" fieldPosition="0">
        <references count="2">
          <reference field="2" count="0" selected="0"/>
          <reference field="3" count="0"/>
        </references>
      </pivotArea>
    </format>
    <format dxfId="24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0"/>
          </reference>
        </references>
      </pivotArea>
    </format>
    <format dxfId="23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1"/>
          </reference>
        </references>
      </pivotArea>
    </format>
    <format dxfId="22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2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fieldPosition="0">
        <references count="1">
          <reference field="2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mergeItem="1" createdVersion="5" indent="0" compact="0" compactData="0" gridDropZones="1" multipleFieldFilters="0" fieldListSortAscending="1">
  <location ref="A1:J24" firstHeaderRow="1" firstDataRow="4" firstDataCol="2"/>
  <pivotFields count="6">
    <pivotField axis="axisRow" compact="0" outline="0" showAll="0" defaultSubtotal="0">
      <items count="20">
        <item x="8"/>
        <item x="9"/>
        <item x="10"/>
        <item x="11"/>
        <item x="12"/>
        <item x="13"/>
        <item x="14"/>
        <item x="0"/>
        <item x="1"/>
        <item x="2"/>
        <item x="3"/>
        <item x="4"/>
        <item x="5"/>
        <item x="6"/>
        <item x="7"/>
        <item x="15"/>
        <item x="16"/>
        <item x="17"/>
        <item x="18"/>
        <item x="19"/>
      </items>
    </pivotField>
    <pivotField axis="axisRow" compact="0" outline="0" showAll="0">
      <items count="21">
        <item x="7"/>
        <item x="4"/>
        <item x="14"/>
        <item x="16"/>
        <item x="9"/>
        <item x="18"/>
        <item x="2"/>
        <item x="1"/>
        <item x="0"/>
        <item x="6"/>
        <item x="15"/>
        <item x="17"/>
        <item x="11"/>
        <item x="10"/>
        <item x="3"/>
        <item x="19"/>
        <item x="5"/>
        <item x="13"/>
        <item x="8"/>
        <item x="12"/>
        <item t="default"/>
      </items>
    </pivotField>
    <pivotField axis="axisCol" compact="0" outline="0" showAll="0" defaultSubtotal="0">
      <items count="7">
        <item h="1" x="0"/>
        <item h="1" x="1"/>
        <item h="1" x="6"/>
        <item h="1" x="2"/>
        <item x="3"/>
        <item h="1" x="5"/>
        <item h="1" x="4"/>
      </items>
    </pivotField>
    <pivotField axis="axisCol" compact="0" outline="0" showAll="0">
      <items count="5">
        <item x="0"/>
        <item x="2"/>
        <item x="1"/>
        <item m="1" x="3"/>
        <item t="default"/>
      </items>
    </pivotField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20">
    <i>
      <x/>
      <x v="18"/>
    </i>
    <i>
      <x v="1"/>
      <x v="4"/>
    </i>
    <i>
      <x v="2"/>
      <x v="13"/>
    </i>
    <i>
      <x v="3"/>
      <x v="12"/>
    </i>
    <i>
      <x v="4"/>
      <x v="19"/>
    </i>
    <i>
      <x v="5"/>
      <x v="17"/>
    </i>
    <i>
      <x v="6"/>
      <x v="2"/>
    </i>
    <i>
      <x v="7"/>
      <x v="8"/>
    </i>
    <i>
      <x v="8"/>
      <x v="7"/>
    </i>
    <i>
      <x v="9"/>
      <x v="6"/>
    </i>
    <i>
      <x v="10"/>
      <x v="14"/>
    </i>
    <i>
      <x v="11"/>
      <x v="1"/>
    </i>
    <i>
      <x v="12"/>
      <x v="16"/>
    </i>
    <i>
      <x v="13"/>
      <x v="9"/>
    </i>
    <i>
      <x v="14"/>
      <x/>
    </i>
    <i>
      <x v="15"/>
      <x v="10"/>
    </i>
    <i>
      <x v="16"/>
      <x v="3"/>
    </i>
    <i>
      <x v="17"/>
      <x v="11"/>
    </i>
    <i>
      <x v="18"/>
      <x v="5"/>
    </i>
    <i t="grand">
      <x/>
    </i>
  </rowItems>
  <colFields count="3">
    <field x="2"/>
    <field x="3"/>
    <field x="-2"/>
  </colFields>
  <colItems count="8">
    <i>
      <x v="4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grand">
      <x/>
    </i>
    <i t="grand" i="1">
      <x/>
    </i>
  </colItems>
  <dataFields count="2">
    <dataField name="Km-Carril" fld="4" baseField="1" baseItem="14" numFmtId="2"/>
    <dataField name="%" fld="5" baseField="1" baseItem="14" numFmtId="10"/>
  </dataFields>
  <formats count="20">
    <format dxfId="19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0"/>
          </reference>
        </references>
      </pivotArea>
    </format>
    <format dxfId="18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7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4"/>
          </reference>
        </references>
      </pivotArea>
    </format>
    <format dxfId="16">
      <pivotArea dataOnly="0" labelOnly="1" outline="0" fieldPosition="0">
        <references count="1">
          <reference field="2" count="1" defaultSubtotal="1">
            <x v="4"/>
          </reference>
        </references>
      </pivotArea>
    </format>
    <format dxfId="15">
      <pivotArea outline="0" collapsedLevelsAreSubtotals="1" fieldPosition="0">
        <references count="2">
          <reference field="4294967294" count="2" selected="0">
            <x v="0"/>
            <x v="1"/>
          </reference>
          <reference field="2" count="0" selected="0" defaultSubtotal="1"/>
        </references>
      </pivotArea>
    </format>
    <format dxfId="14">
      <pivotArea type="topRight" dataOnly="0" labelOnly="1" outline="0" offset="D1:E1" fieldPosition="0"/>
    </format>
    <format dxfId="13">
      <pivotArea dataOnly="0" labelOnly="1" outline="0" fieldPosition="0">
        <references count="2">
          <reference field="4294967294" count="1" selected="0">
            <x v="0"/>
          </reference>
          <reference field="2" count="0" defaultSubtotal="1"/>
        </references>
      </pivotArea>
    </format>
    <format dxfId="12">
      <pivotArea dataOnly="0" labelOnly="1" outline="0" fieldPosition="0">
        <references count="2">
          <reference field="4294967294" count="1" selected="0">
            <x v="1"/>
          </reference>
          <reference field="2" count="0" defaultSubtotal="1"/>
        </references>
      </pivotArea>
    </format>
    <format dxfId="11">
      <pivotArea dataOnly="0" labelOnly="1" outline="0" fieldPosition="0">
        <references count="1">
          <reference field="2" count="0"/>
        </references>
      </pivotArea>
    </format>
    <format dxfId="10">
      <pivotArea dataOnly="0" labelOnly="1" outline="0" fieldPosition="0">
        <references count="2">
          <reference field="4294967294" count="1" selected="0">
            <x v="0"/>
          </reference>
          <reference field="2" count="0" defaultSubtotal="1"/>
        </references>
      </pivotArea>
    </format>
    <format dxfId="9">
      <pivotArea dataOnly="0" labelOnly="1" outline="0" fieldPosition="0">
        <references count="2">
          <reference field="4294967294" count="1" selected="0">
            <x v="1"/>
          </reference>
          <reference field="2" count="0" defaultSubtotal="1"/>
        </references>
      </pivotArea>
    </format>
    <format dxfId="8">
      <pivotArea field="2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7">
      <pivotArea field="2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2" count="0" selected="0"/>
          <reference field="3" count="0"/>
        </references>
      </pivotArea>
    </format>
    <format dxfId="5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0"/>
          </reference>
        </references>
      </pivotArea>
    </format>
    <format dxfId="4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1"/>
          </reference>
        </references>
      </pivotArea>
    </format>
    <format dxfId="3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2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9" cacheId="4" applyNumberFormats="0" applyBorderFormats="0" applyFontFormats="0" applyPatternFormats="0" applyAlignmentFormats="0" applyWidthHeightFormats="1" dataCaption="Valores" updatedVersion="4" minRefreshableVersion="3" rowGrandTotals="0" itemPrintTitles="1" createdVersion="5" indent="0" outline="1" outlineData="1" multipleFieldFilters="0" chartFormat="22" rowHeaderCaption="Localidad">
  <location ref="W77:Z78" firstHeaderRow="0" firstDataRow="1" firstDataCol="1"/>
  <pivotFields count="33">
    <pivotField axis="axisRow" showAll="0">
      <items count="20">
        <item h="1" x="0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"/>
        <item h="1" x="2"/>
        <item x="3"/>
        <item h="1" x="4"/>
        <item h="1" x="5"/>
        <item h="1" x="6"/>
        <item h="1" x="7"/>
        <item h="1" x="8"/>
        <item t="default"/>
      </items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dataField="1" numFmtId="2" showAll="0"/>
    <pivotField numFmtId="9" showAll="0"/>
    <pivotField dataField="1" numFmtId="2" showAll="0"/>
    <pivotField numFmtId="9" showAll="0"/>
    <pivotField dataField="1"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numFmtId="2" showAll="0"/>
    <pivotField showAll="0"/>
  </pivotFields>
  <rowFields count="1">
    <field x="0"/>
  </rowFields>
  <rowItems count="1">
    <i>
      <x v="13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 KmCarril Bueno2" fld="9" baseField="0" baseItem="0"/>
    <dataField name="Suma de  KmCarril Regular2" fld="11" baseField="0" baseItem="0"/>
    <dataField name="Suma de  KmCarril Malo2" fld="13" baseField="0" baseItem="0"/>
  </dataFields>
  <formats count="3">
    <format dxfId="75">
      <pivotArea collapsedLevelsAreSubtotals="1" fieldPosition="0">
        <references count="1">
          <reference field="0" count="0"/>
        </references>
      </pivotArea>
    </format>
    <format dxfId="74">
      <pivotArea grandRow="1" outline="0" collapsedLevelsAreSubtotals="1" fieldPosition="0"/>
    </format>
    <format dxfId="7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 fieldListSortAscending="1">
  <location ref="A1:AJ24" firstHeaderRow="1" firstDataRow="4" firstDataCol="2"/>
  <pivotFields count="6">
    <pivotField axis="axisRow" compact="0" outline="0" showAll="0" defaultSubtotal="0">
      <items count="20">
        <item x="8"/>
        <item x="9"/>
        <item x="10"/>
        <item x="11"/>
        <item x="12"/>
        <item x="13"/>
        <item x="14"/>
        <item x="0"/>
        <item x="1"/>
        <item x="2"/>
        <item x="3"/>
        <item x="4"/>
        <item x="5"/>
        <item x="6"/>
        <item x="7"/>
        <item x="15"/>
        <item x="16"/>
        <item x="17"/>
        <item x="18"/>
        <item x="19"/>
      </items>
    </pivotField>
    <pivotField axis="axisRow" compact="0" outline="0" showAll="0">
      <items count="21">
        <item x="7"/>
        <item x="4"/>
        <item x="14"/>
        <item x="16"/>
        <item x="9"/>
        <item x="18"/>
        <item x="2"/>
        <item x="1"/>
        <item x="0"/>
        <item x="6"/>
        <item x="15"/>
        <item x="17"/>
        <item x="11"/>
        <item x="10"/>
        <item x="3"/>
        <item x="19"/>
        <item x="5"/>
        <item x="13"/>
        <item x="8"/>
        <item x="12"/>
        <item t="default"/>
      </items>
    </pivotField>
    <pivotField axis="axisCol" compact="0" outline="0" showAll="0">
      <items count="8">
        <item x="0"/>
        <item h="1" x="1"/>
        <item h="1" x="6"/>
        <item x="2"/>
        <item x="3"/>
        <item h="1" x="5"/>
        <item x="4"/>
        <item t="default"/>
      </items>
    </pivotField>
    <pivotField axis="axisCol" compact="0" outline="0" showAll="0">
      <items count="5">
        <item x="0"/>
        <item x="2"/>
        <item x="1"/>
        <item m="1" x="3"/>
        <item t="default"/>
      </items>
    </pivotField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20">
    <i>
      <x/>
      <x v="18"/>
    </i>
    <i>
      <x v="1"/>
      <x v="4"/>
    </i>
    <i>
      <x v="2"/>
      <x v="13"/>
    </i>
    <i>
      <x v="3"/>
      <x v="12"/>
    </i>
    <i>
      <x v="4"/>
      <x v="19"/>
    </i>
    <i>
      <x v="5"/>
      <x v="17"/>
    </i>
    <i>
      <x v="6"/>
      <x v="2"/>
    </i>
    <i>
      <x v="7"/>
      <x v="8"/>
    </i>
    <i>
      <x v="8"/>
      <x v="7"/>
    </i>
    <i>
      <x v="9"/>
      <x v="6"/>
    </i>
    <i>
      <x v="10"/>
      <x v="14"/>
    </i>
    <i>
      <x v="11"/>
      <x v="1"/>
    </i>
    <i>
      <x v="12"/>
      <x v="16"/>
    </i>
    <i>
      <x v="13"/>
      <x v="9"/>
    </i>
    <i>
      <x v="14"/>
      <x/>
    </i>
    <i>
      <x v="15"/>
      <x v="10"/>
    </i>
    <i>
      <x v="16"/>
      <x v="3"/>
    </i>
    <i>
      <x v="17"/>
      <x v="11"/>
    </i>
    <i>
      <x v="18"/>
      <x v="5"/>
    </i>
    <i t="grand">
      <x/>
    </i>
  </rowItems>
  <colFields count="3">
    <field x="2"/>
    <field x="3"/>
    <field x="-2"/>
  </colFields>
  <colItems count="34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/>
    </i>
    <i t="default" i="1">
      <x/>
    </i>
    <i>
      <x v="3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3"/>
    </i>
    <i t="default" i="1">
      <x v="3"/>
    </i>
    <i>
      <x v="4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4"/>
    </i>
    <i t="default" i="1">
      <x v="4"/>
    </i>
    <i>
      <x v="6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6"/>
    </i>
    <i t="default" i="1">
      <x v="6"/>
    </i>
    <i t="grand">
      <x/>
    </i>
    <i t="grand" i="1">
      <x/>
    </i>
  </colItems>
  <dataFields count="2">
    <dataField name=" KmCarrilClasEst" fld="4" baseField="1" baseItem="16" numFmtId="2"/>
    <dataField name="%" fld="5" baseField="0" baseItem="0"/>
  </dataFields>
  <formats count="33">
    <format dxfId="108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0"/>
          </reference>
        </references>
      </pivotArea>
    </format>
    <format dxfId="107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06">
      <pivotArea outline="0" collapsedLevelsAreSubtotals="1" fieldPosition="0">
        <references count="3"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 defaultSubtotal="1">
            <x v="4"/>
          </reference>
        </references>
      </pivotArea>
    </format>
    <format dxfId="105">
      <pivotArea dataOnly="0" labelOnly="1" outline="0" fieldPosition="0">
        <references count="1">
          <reference field="2" count="1" defaultSubtotal="1">
            <x v="4"/>
          </reference>
        </references>
      </pivotArea>
    </format>
    <format dxfId="104">
      <pivotArea outline="0" fieldPosition="0">
        <references count="1">
          <reference field="4294967294" count="1">
            <x v="0"/>
          </reference>
        </references>
      </pivotArea>
    </format>
    <format dxfId="103">
      <pivotArea dataOnly="0" labelOnly="1" outline="0" fieldPosition="0">
        <references count="1">
          <reference field="2" count="1">
            <x v="0"/>
          </reference>
        </references>
      </pivotArea>
    </format>
    <format dxfId="102">
      <pivotArea outline="0" collapsedLevelsAreSubtotals="1" fieldPosition="0">
        <references count="1">
          <reference field="2" count="1" selected="0" defaultSubtotal="1">
            <x v="3"/>
          </reference>
        </references>
      </pivotArea>
    </format>
    <format dxfId="101">
      <pivotArea dataOnly="0" labelOnly="1" outline="0" fieldPosition="0">
        <references count="1">
          <reference field="2" count="1" defaultSubtotal="1">
            <x v="3"/>
          </reference>
        </references>
      </pivotArea>
    </format>
    <format dxfId="100">
      <pivotArea dataOnly="0" labelOnly="1" outline="0" fieldPosition="0">
        <references count="1">
          <reference field="2" count="1">
            <x v="3"/>
          </reference>
        </references>
      </pivotArea>
    </format>
    <format dxfId="99">
      <pivotArea dataOnly="0" labelOnly="1" outline="0" fieldPosition="0">
        <references count="1">
          <reference field="2" count="1">
            <x v="0"/>
          </reference>
        </references>
      </pivotArea>
    </format>
    <format dxfId="98">
      <pivotArea dataOnly="0" labelOnly="1" outline="0" fieldPosition="0">
        <references count="1">
          <reference field="2" count="1">
            <x v="4"/>
          </reference>
        </references>
      </pivotArea>
    </format>
    <format dxfId="97">
      <pivotArea outline="0" collapsedLevelsAreSubtotals="1" fieldPosition="0">
        <references count="5">
          <reference field="4294967294" count="1" selected="0">
            <x v="1"/>
          </reference>
          <reference field="0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1" count="19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</reference>
          <reference field="2" count="1" selected="0">
            <x v="0"/>
          </reference>
          <reference field="3" count="1" selected="0">
            <x v="0"/>
          </reference>
        </references>
      </pivotArea>
    </format>
    <format dxfId="96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</references>
      </pivotArea>
    </format>
    <format dxfId="95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</references>
      </pivotArea>
    </format>
    <format dxfId="94">
      <pivotArea field="3" grandRow="1" outline="0" collapsedLevelsAreSubtotals="1" axis="axisCol" fieldPosition="1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</references>
      </pivotArea>
    </format>
    <format dxfId="93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</references>
      </pivotArea>
    </format>
    <format dxfId="92">
      <pivotArea dataOnly="0" labelOnly="1" outline="0" fieldPosition="0">
        <references count="3">
          <reference field="4294967294" count="1">
            <x v="1"/>
          </reference>
          <reference field="2" count="1" selected="0">
            <x v="0"/>
          </reference>
          <reference field="3" count="1" selected="0">
            <x v="2"/>
          </reference>
        </references>
      </pivotArea>
    </format>
    <format dxfId="91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</references>
      </pivotArea>
    </format>
    <format dxfId="90">
      <pivotArea dataOnly="0" labelOnly="1" outline="0" fieldPosition="0">
        <references count="3">
          <reference field="4294967294" count="1">
            <x v="1"/>
          </reference>
          <reference field="2" count="1" selected="0">
            <x v="0"/>
          </reference>
          <reference field="3" count="1" selected="0">
            <x v="1"/>
          </reference>
        </references>
      </pivotArea>
    </format>
    <format dxfId="89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</references>
      </pivotArea>
    </format>
    <format dxfId="88">
      <pivotArea dataOnly="0" labelOnly="1" outline="0" fieldPosition="0">
        <references count="3">
          <reference field="4294967294" count="1">
            <x v="1"/>
          </reference>
          <reference field="2" count="1" selected="0">
            <x v="0"/>
          </reference>
          <reference field="3" count="1" selected="0">
            <x v="0"/>
          </reference>
        </references>
      </pivotArea>
    </format>
    <format dxfId="87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3"/>
          </reference>
          <reference field="3" count="1" selected="0">
            <x v="0"/>
          </reference>
        </references>
      </pivotArea>
    </format>
    <format dxfId="86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3"/>
          </reference>
          <reference field="3" count="1" selected="0">
            <x v="0"/>
          </reference>
        </references>
      </pivotArea>
    </format>
    <format dxfId="85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3"/>
          </reference>
          <reference field="3" count="1" selected="0">
            <x v="0"/>
          </reference>
        </references>
      </pivotArea>
    </format>
    <format dxfId="84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3"/>
          </reference>
          <reference field="3" count="1" selected="0">
            <x v="1"/>
          </reference>
        </references>
      </pivotArea>
    </format>
    <format dxfId="83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3"/>
          </reference>
          <reference field="3" count="1" selected="0">
            <x v="2"/>
          </reference>
        </references>
      </pivotArea>
    </format>
    <format dxfId="82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4"/>
          </reference>
          <reference field="3" count="1" selected="0">
            <x v="0"/>
          </reference>
        </references>
      </pivotArea>
    </format>
    <format dxfId="81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4"/>
          </reference>
          <reference field="3" count="1" selected="0">
            <x v="1"/>
          </reference>
        </references>
      </pivotArea>
    </format>
    <format dxfId="80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4"/>
          </reference>
          <reference field="3" count="1" selected="0">
            <x v="2"/>
          </reference>
        </references>
      </pivotArea>
    </format>
    <format dxfId="79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6"/>
          </reference>
          <reference field="3" count="1" selected="0">
            <x v="0"/>
          </reference>
        </references>
      </pivotArea>
    </format>
    <format dxfId="78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6"/>
          </reference>
          <reference field="3" count="1" selected="0">
            <x v="0"/>
          </reference>
        </references>
      </pivotArea>
    </format>
    <format dxfId="77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6"/>
          </reference>
          <reference field="3" count="1" selected="0">
            <x v="1"/>
          </reference>
        </references>
      </pivotArea>
    </format>
    <format dxfId="76">
      <pivotArea outline="0" collapsedLevelsAreSubtotals="1" fieldPosition="0">
        <references count="3">
          <reference field="4294967294" count="1" selected="0">
            <x v="1"/>
          </reference>
          <reference field="2" count="1" selected="0">
            <x v="6"/>
          </reference>
          <reference field="3" count="1" selected="0">
            <x v="2"/>
          </reference>
        </references>
      </pivotArea>
    </format>
  </formats>
  <pivotTableStyleInfo name="PivotStyleDark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0" cacheId="4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24" rowHeaderCaption="Localidad">
  <location ref="W101:Z103" firstHeaderRow="0" firstDataRow="1" firstDataCol="1"/>
  <pivotFields count="33">
    <pivotField axis="axisRow" showAll="0">
      <items count="20">
        <item h="1" x="0"/>
        <item h="1" x="9"/>
        <item h="1" x="10"/>
        <item h="1" x="11"/>
        <item h="1" x="12"/>
        <item x="13"/>
        <item h="1" x="14"/>
        <item h="1" x="15"/>
        <item h="1" x="16"/>
        <item h="1" x="17"/>
        <item h="1" x="18"/>
        <item h="1" x="1"/>
        <item h="1" x="2"/>
        <item h="1" x="3"/>
        <item h="1" x="4"/>
        <item h="1" x="5"/>
        <item h="1" x="6"/>
        <item h="1" x="7"/>
        <item h="1" x="8"/>
        <item t="default"/>
      </items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dataField="1" numFmtId="2" showAll="0"/>
    <pivotField numFmtId="9" showAll="0"/>
    <pivotField dataField="1" numFmtId="2" showAll="0"/>
    <pivotField numFmtId="9" showAll="0"/>
    <pivotField dataField="1" numFmtId="2" showAll="0"/>
    <pivotField numFmtId="9" showAll="0"/>
    <pivotField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numFmtId="2" showAll="0"/>
    <pivotField showAll="0"/>
  </pivotFields>
  <rowFields count="1">
    <field x="0"/>
  </rowFields>
  <rowItems count="2"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 KmCarril Bueno3" fld="17" baseField="0" baseItem="0"/>
    <dataField name="Suma de  KmCarril Regular3" fld="19" baseField="0" baseItem="0"/>
    <dataField name="Suma de  KmCarril Malo3" fld="21" baseField="0" baseItem="0"/>
  </dataFields>
  <formats count="3">
    <format dxfId="111">
      <pivotArea collapsedLevelsAreSubtotals="1" fieldPosition="0">
        <references count="1">
          <reference field="0" count="0"/>
        </references>
      </pivotArea>
    </format>
    <format dxfId="110">
      <pivotArea grandRow="1" outline="0" collapsedLevelsAreSubtotals="1" fieldPosition="0"/>
    </format>
    <format dxfId="10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3" cacheId="4" applyNumberFormats="0" applyBorderFormats="0" applyFontFormats="0" applyPatternFormats="0" applyAlignmentFormats="0" applyWidthHeightFormats="1" dataCaption="Valores" updatedVersion="4" minRefreshableVersion="3" itemPrintTitles="1" createdVersion="5" indent="0" outline="1" outlineData="1" multipleFieldFilters="0" chartFormat="22" rowHeaderCaption="Localidad">
  <location ref="C77:F97" firstHeaderRow="0" firstDataRow="1" firstDataCol="1"/>
  <pivotFields count="33">
    <pivotField axis="axisRow" showAll="0" sortType="descending">
      <items count="20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dataField="1" numFmtId="9" showAll="0"/>
    <pivotField numFmtId="2" showAll="0"/>
    <pivotField dataField="1" numFmtId="9" showAll="0"/>
    <pivotField numFmtId="2" showAll="0"/>
    <pivotField dataField="1"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numFmtId="2" showAll="0"/>
    <pivotField showAll="0"/>
  </pivotFields>
  <rowFields count="1">
    <field x="0"/>
  </rowFields>
  <rowItems count="20">
    <i>
      <x v="10"/>
    </i>
    <i>
      <x v="2"/>
    </i>
    <i>
      <x v="9"/>
    </i>
    <i>
      <x v="15"/>
    </i>
    <i>
      <x v="14"/>
    </i>
    <i>
      <x v="16"/>
    </i>
    <i>
      <x v="17"/>
    </i>
    <i>
      <x v="7"/>
    </i>
    <i>
      <x v="1"/>
    </i>
    <i>
      <x/>
    </i>
    <i>
      <x v="13"/>
    </i>
    <i>
      <x v="12"/>
    </i>
    <i>
      <x v="11"/>
    </i>
    <i>
      <x v="4"/>
    </i>
    <i>
      <x v="18"/>
    </i>
    <i>
      <x v="8"/>
    </i>
    <i>
      <x v="5"/>
    </i>
    <i>
      <x v="6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Bueno  " fld="10" baseField="0" baseItem="0"/>
    <dataField name=" Regular  " fld="12" baseField="0" baseItem="0"/>
    <dataField name=" Malo " fld="14" baseField="0" baseItem="0"/>
  </dataFields>
  <formats count="2">
    <format dxfId="113">
      <pivotArea collapsedLevelsAreSubtotals="1" fieldPosition="0">
        <references count="1">
          <reference field="0" count="0"/>
        </references>
      </pivotArea>
    </format>
    <format dxfId="112">
      <pivotArea grandRow="1" outline="0" collapsedLevelsAreSubtotals="1" fieldPosition="0"/>
    </format>
  </formats>
  <chartFormats count="63">
    <chartFormat chart="1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9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9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9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9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9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9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9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9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9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9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9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9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9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9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9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9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9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9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9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9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9" format="28">
      <pivotArea type="data" outline="0" fieldPosition="0">
        <references count="2">
          <reference field="4294967294" count="1" selected="0">
            <x v="2"/>
          </reference>
          <reference field="0" count="1" selected="0">
            <x v="10"/>
          </reference>
        </references>
      </pivotArea>
    </chartFormat>
    <chartFormat chart="19" format="29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19" format="30">
      <pivotArea type="data" outline="0" fieldPosition="0">
        <references count="2">
          <reference field="4294967294" count="1" selected="0">
            <x v="2"/>
          </reference>
          <reference field="0" count="1" selected="0">
            <x v="9"/>
          </reference>
        </references>
      </pivotArea>
    </chartFormat>
    <chartFormat chart="19" format="31">
      <pivotArea type="data" outline="0" fieldPosition="0">
        <references count="2">
          <reference field="4294967294" count="1" selected="0">
            <x v="2"/>
          </reference>
          <reference field="0" count="1" selected="0">
            <x v="15"/>
          </reference>
        </references>
      </pivotArea>
    </chartFormat>
    <chartFormat chart="19" format="32">
      <pivotArea type="data" outline="0" fieldPosition="0">
        <references count="2">
          <reference field="4294967294" count="1" selected="0">
            <x v="2"/>
          </reference>
          <reference field="0" count="1" selected="0">
            <x v="14"/>
          </reference>
        </references>
      </pivotArea>
    </chartFormat>
    <chartFormat chart="19" format="33">
      <pivotArea type="data" outline="0" fieldPosition="0">
        <references count="2">
          <reference field="4294967294" count="1" selected="0">
            <x v="2"/>
          </reference>
          <reference field="0" count="1" selected="0">
            <x v="16"/>
          </reference>
        </references>
      </pivotArea>
    </chartFormat>
    <chartFormat chart="19" format="34">
      <pivotArea type="data" outline="0" fieldPosition="0">
        <references count="2">
          <reference field="4294967294" count="1" selected="0">
            <x v="2"/>
          </reference>
          <reference field="0" count="1" selected="0">
            <x v="17"/>
          </reference>
        </references>
      </pivotArea>
    </chartFormat>
    <chartFormat chart="19" format="35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19" format="36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19" format="37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19" format="38">
      <pivotArea type="data" outline="0" fieldPosition="0">
        <references count="2">
          <reference field="4294967294" count="1" selected="0">
            <x v="2"/>
          </reference>
          <reference field="0" count="1" selected="0">
            <x v="13"/>
          </reference>
        </references>
      </pivotArea>
    </chartFormat>
    <chartFormat chart="19" format="39">
      <pivotArea type="data" outline="0" fieldPosition="0">
        <references count="2">
          <reference field="4294967294" count="1" selected="0">
            <x v="2"/>
          </reference>
          <reference field="0" count="1" selected="0">
            <x v="12"/>
          </reference>
        </references>
      </pivotArea>
    </chartFormat>
    <chartFormat chart="19" format="40">
      <pivotArea type="data" outline="0" fieldPosition="0">
        <references count="2">
          <reference field="4294967294" count="1" selected="0">
            <x v="2"/>
          </reference>
          <reference field="0" count="1" selected="0">
            <x v="11"/>
          </reference>
        </references>
      </pivotArea>
    </chartFormat>
    <chartFormat chart="19" format="41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19" format="42">
      <pivotArea type="data" outline="0" fieldPosition="0">
        <references count="2">
          <reference field="4294967294" count="1" selected="0">
            <x v="2"/>
          </reference>
          <reference field="0" count="1" selected="0">
            <x v="18"/>
          </reference>
        </references>
      </pivotArea>
    </chartFormat>
    <chartFormat chart="19" format="43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19" format="44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19" format="45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19" format="46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19" format="47">
      <pivotArea type="data" outline="0" fieldPosition="0">
        <references count="2">
          <reference field="4294967294" count="1" selected="0">
            <x v="1"/>
          </reference>
          <reference field="0" count="1" selected="0">
            <x v="10"/>
          </reference>
        </references>
      </pivotArea>
    </chartFormat>
    <chartFormat chart="19" format="48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19" format="49">
      <pivotArea type="data" outline="0" fieldPosition="0">
        <references count="2">
          <reference field="4294967294" count="1" selected="0">
            <x v="1"/>
          </reference>
          <reference field="0" count="1" selected="0">
            <x v="9"/>
          </reference>
        </references>
      </pivotArea>
    </chartFormat>
    <chartFormat chart="19" format="50">
      <pivotArea type="data" outline="0" fieldPosition="0">
        <references count="2">
          <reference field="4294967294" count="1" selected="0">
            <x v="1"/>
          </reference>
          <reference field="0" count="1" selected="0">
            <x v="15"/>
          </reference>
        </references>
      </pivotArea>
    </chartFormat>
    <chartFormat chart="19" format="51">
      <pivotArea type="data"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chartFormat>
    <chartFormat chart="19" format="52">
      <pivotArea type="data" outline="0" fieldPosition="0">
        <references count="2">
          <reference field="4294967294" count="1" selected="0">
            <x v="1"/>
          </reference>
          <reference field="0" count="1" selected="0">
            <x v="16"/>
          </reference>
        </references>
      </pivotArea>
    </chartFormat>
    <chartFormat chart="19" format="53">
      <pivotArea type="data" outline="0" fieldPosition="0">
        <references count="2">
          <reference field="4294967294" count="1" selected="0">
            <x v="1"/>
          </reference>
          <reference field="0" count="1" selected="0">
            <x v="17"/>
          </reference>
        </references>
      </pivotArea>
    </chartFormat>
    <chartFormat chart="19" format="54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19" format="55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19" format="56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19" format="57">
      <pivotArea type="data" outline="0" fieldPosition="0">
        <references count="2">
          <reference field="4294967294" count="1" selected="0">
            <x v="1"/>
          </reference>
          <reference field="0" count="1" selected="0">
            <x v="13"/>
          </reference>
        </references>
      </pivotArea>
    </chartFormat>
    <chartFormat chart="19" format="58">
      <pivotArea type="data" outline="0" fieldPosition="0">
        <references count="2">
          <reference field="4294967294" count="1" selected="0">
            <x v="1"/>
          </reference>
          <reference field="0" count="1" selected="0">
            <x v="12"/>
          </reference>
        </references>
      </pivotArea>
    </chartFormat>
    <chartFormat chart="19" format="59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  <chartFormat chart="19" format="60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19" format="61">
      <pivotArea type="data" outline="0" fieldPosition="0">
        <references count="2">
          <reference field="4294967294" count="1" selected="0">
            <x v="1"/>
          </reference>
          <reference field="0" count="1" selected="0">
            <x v="18"/>
          </reference>
        </references>
      </pivotArea>
    </chartFormat>
    <chartFormat chart="19" format="62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19" format="63">
      <pivotArea type="data" outline="0" fieldPosition="0">
        <references count="2">
          <reference field="4294967294" count="1" selected="0">
            <x v="1"/>
          </reference>
          <reference field="0" count="1" selected="0">
            <x v="5"/>
          </reference>
        </references>
      </pivotArea>
    </chartFormat>
    <chartFormat chart="19" format="64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19" format="65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5" cacheId="4" applyNumberFormats="0" applyBorderFormats="0" applyFontFormats="0" applyPatternFormats="0" applyAlignmentFormats="0" applyWidthHeightFormats="1" dataCaption="Valores" updatedVersion="4" minRefreshableVersion="3" itemPrintTitles="1" createdVersion="5" indent="0" outline="1" outlineData="1" multipleFieldFilters="0" chartFormat="24" rowHeaderCaption="Localidad">
  <location ref="C101:F121" firstHeaderRow="0" firstDataRow="1" firstDataCol="1"/>
  <pivotFields count="33">
    <pivotField axis="axisRow" showAll="0" sortType="descending">
      <items count="20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dataField="1" numFmtId="9" showAll="0"/>
    <pivotField numFmtId="2" showAll="0"/>
    <pivotField dataField="1" numFmtId="9" showAll="0"/>
    <pivotField numFmtId="2" showAll="0"/>
    <pivotField dataField="1" numFmtId="9" showAll="0"/>
    <pivotField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numFmtId="2" showAll="0"/>
    <pivotField showAll="0"/>
  </pivotFields>
  <rowFields count="1">
    <field x="0"/>
  </rowFields>
  <rowItems count="20">
    <i>
      <x v="6"/>
    </i>
    <i>
      <x v="5"/>
    </i>
    <i>
      <x v="1"/>
    </i>
    <i>
      <x v="18"/>
    </i>
    <i>
      <x v="15"/>
    </i>
    <i>
      <x v="8"/>
    </i>
    <i>
      <x v="12"/>
    </i>
    <i>
      <x v="7"/>
    </i>
    <i>
      <x/>
    </i>
    <i>
      <x v="11"/>
    </i>
    <i>
      <x v="4"/>
    </i>
    <i>
      <x v="16"/>
    </i>
    <i>
      <x v="17"/>
    </i>
    <i>
      <x v="2"/>
    </i>
    <i>
      <x v="9"/>
    </i>
    <i>
      <x v="13"/>
    </i>
    <i>
      <x v="10"/>
    </i>
    <i>
      <x v="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Bueno " fld="18" baseField="0" baseItem="0"/>
    <dataField name=" Regular" fld="20" baseField="0" baseItem="0"/>
    <dataField name=" Malo" fld="22" baseField="0" baseItem="0"/>
  </dataFields>
  <formats count="2">
    <format dxfId="115">
      <pivotArea collapsedLevelsAreSubtotals="1" fieldPosition="0">
        <references count="1">
          <reference field="0" count="0"/>
        </references>
      </pivotArea>
    </format>
    <format dxfId="114">
      <pivotArea grandRow="1" outline="0" collapsedLevelsAreSubtotals="1" fieldPosition="0"/>
    </format>
  </formats>
  <chartFormats count="63"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1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1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1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1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1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1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1" format="27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21" format="28">
      <pivotArea type="data" outline="0" fieldPosition="0">
        <references count="2">
          <reference field="4294967294" count="1" selected="0">
            <x v="1"/>
          </reference>
          <reference field="0" count="1" selected="0">
            <x v="5"/>
          </reference>
        </references>
      </pivotArea>
    </chartFormat>
    <chartFormat chart="21" format="29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21" format="30">
      <pivotArea type="data" outline="0" fieldPosition="0">
        <references count="2">
          <reference field="4294967294" count="1" selected="0">
            <x v="1"/>
          </reference>
          <reference field="0" count="1" selected="0">
            <x v="18"/>
          </reference>
        </references>
      </pivotArea>
    </chartFormat>
    <chartFormat chart="21" format="31">
      <pivotArea type="data" outline="0" fieldPosition="0">
        <references count="2">
          <reference field="4294967294" count="1" selected="0">
            <x v="1"/>
          </reference>
          <reference field="0" count="1" selected="0">
            <x v="15"/>
          </reference>
        </references>
      </pivotArea>
    </chartFormat>
    <chartFormat chart="21" format="32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21" format="33">
      <pivotArea type="data" outline="0" fieldPosition="0">
        <references count="2">
          <reference field="4294967294" count="1" selected="0">
            <x v="1"/>
          </reference>
          <reference field="0" count="1" selected="0">
            <x v="12"/>
          </reference>
        </references>
      </pivotArea>
    </chartFormat>
    <chartFormat chart="21" format="34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21" format="35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21" format="36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  <chartFormat chart="21" format="37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21" format="38">
      <pivotArea type="data" outline="0" fieldPosition="0">
        <references count="2">
          <reference field="4294967294" count="1" selected="0">
            <x v="1"/>
          </reference>
          <reference field="0" count="1" selected="0">
            <x v="16"/>
          </reference>
        </references>
      </pivotArea>
    </chartFormat>
    <chartFormat chart="21" format="39">
      <pivotArea type="data" outline="0" fieldPosition="0">
        <references count="2">
          <reference field="4294967294" count="1" selected="0">
            <x v="1"/>
          </reference>
          <reference field="0" count="1" selected="0">
            <x v="17"/>
          </reference>
        </references>
      </pivotArea>
    </chartFormat>
    <chartFormat chart="21" format="40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21" format="41">
      <pivotArea type="data" outline="0" fieldPosition="0">
        <references count="2">
          <reference field="4294967294" count="1" selected="0">
            <x v="1"/>
          </reference>
          <reference field="0" count="1" selected="0">
            <x v="10"/>
          </reference>
        </references>
      </pivotArea>
    </chartFormat>
    <chartFormat chart="21" format="42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21" format="43">
      <pivotArea type="data"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chartFormat>
    <chartFormat chart="21" format="44">
      <pivotArea type="data" outline="0" fieldPosition="0">
        <references count="2">
          <reference field="4294967294" count="1" selected="0">
            <x v="1"/>
          </reference>
          <reference field="0" count="1" selected="0">
            <x v="13"/>
          </reference>
        </references>
      </pivotArea>
    </chartFormat>
    <chartFormat chart="21" format="45">
      <pivotArea type="data" outline="0" fieldPosition="0">
        <references count="2">
          <reference field="4294967294" count="1" selected="0">
            <x v="1"/>
          </reference>
          <reference field="0" count="1" selected="0">
            <x v="9"/>
          </reference>
        </references>
      </pivotArea>
    </chartFormat>
    <chartFormat chart="21" format="46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21" format="47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21" format="48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21" format="49">
      <pivotArea type="data" outline="0" fieldPosition="0">
        <references count="2">
          <reference field="4294967294" count="1" selected="0">
            <x v="2"/>
          </reference>
          <reference field="0" count="1" selected="0">
            <x v="18"/>
          </reference>
        </references>
      </pivotArea>
    </chartFormat>
    <chartFormat chart="21" format="50">
      <pivotArea type="data" outline="0" fieldPosition="0">
        <references count="2">
          <reference field="4294967294" count="1" selected="0">
            <x v="2"/>
          </reference>
          <reference field="0" count="1" selected="0">
            <x v="15"/>
          </reference>
        </references>
      </pivotArea>
    </chartFormat>
    <chartFormat chart="21" format="51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21" format="52">
      <pivotArea type="data" outline="0" fieldPosition="0">
        <references count="2">
          <reference field="4294967294" count="1" selected="0">
            <x v="2"/>
          </reference>
          <reference field="0" count="1" selected="0">
            <x v="12"/>
          </reference>
        </references>
      </pivotArea>
    </chartFormat>
    <chartFormat chart="21" format="53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21" format="54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21" format="55">
      <pivotArea type="data" outline="0" fieldPosition="0">
        <references count="2">
          <reference field="4294967294" count="1" selected="0">
            <x v="2"/>
          </reference>
          <reference field="0" count="1" selected="0">
            <x v="11"/>
          </reference>
        </references>
      </pivotArea>
    </chartFormat>
    <chartFormat chart="21" format="56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21" format="57">
      <pivotArea type="data" outline="0" fieldPosition="0">
        <references count="2">
          <reference field="4294967294" count="1" selected="0">
            <x v="2"/>
          </reference>
          <reference field="0" count="1" selected="0">
            <x v="16"/>
          </reference>
        </references>
      </pivotArea>
    </chartFormat>
    <chartFormat chart="21" format="58">
      <pivotArea type="data" outline="0" fieldPosition="0">
        <references count="2">
          <reference field="4294967294" count="1" selected="0">
            <x v="2"/>
          </reference>
          <reference field="0" count="1" selected="0">
            <x v="17"/>
          </reference>
        </references>
      </pivotArea>
    </chartFormat>
    <chartFormat chart="21" format="59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21" format="60">
      <pivotArea type="data" outline="0" fieldPosition="0">
        <references count="2">
          <reference field="4294967294" count="1" selected="0">
            <x v="2"/>
          </reference>
          <reference field="0" count="1" selected="0">
            <x v="9"/>
          </reference>
        </references>
      </pivotArea>
    </chartFormat>
    <chartFormat chart="21" format="61">
      <pivotArea type="data" outline="0" fieldPosition="0">
        <references count="2">
          <reference field="4294967294" count="1" selected="0">
            <x v="2"/>
          </reference>
          <reference field="0" count="1" selected="0">
            <x v="13"/>
          </reference>
        </references>
      </pivotArea>
    </chartFormat>
    <chartFormat chart="21" format="62">
      <pivotArea type="data" outline="0" fieldPosition="0">
        <references count="2">
          <reference field="4294967294" count="1" selected="0">
            <x v="2"/>
          </reference>
          <reference field="0" count="1" selected="0">
            <x v="10"/>
          </reference>
        </references>
      </pivotArea>
    </chartFormat>
    <chartFormat chart="21" format="63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21" format="64">
      <pivotArea type="data" outline="0" fieldPosition="0">
        <references count="2">
          <reference field="4294967294" count="1" selected="0">
            <x v="2"/>
          </reference>
          <reference field="0" count="1" selected="0">
            <x v="14"/>
          </reference>
        </references>
      </pivotArea>
    </chartFormat>
    <chartFormat chart="21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2" cacheId="4" applyNumberFormats="0" applyBorderFormats="0" applyFontFormats="0" applyPatternFormats="0" applyAlignmentFormats="0" applyWidthHeightFormats="1" dataCaption="Valores" updatedVersion="4" minRefreshableVersion="3" itemPrintTitles="1" createdVersion="5" indent="0" outline="1" outlineData="1" multipleFieldFilters="0" chartFormat="14" rowHeaderCaption="Localidad">
  <location ref="C54:F74" firstHeaderRow="0" firstDataRow="1" firstDataCol="1"/>
  <pivotFields count="33">
    <pivotField axis="axisRow" showAll="0" sortType="descending">
      <items count="20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2" showAll="0"/>
    <pivotField dataField="1" numFmtId="9" showAll="0"/>
    <pivotField numFmtId="2" showAll="0"/>
    <pivotField dataField="1" numFmtId="9" showAll="0"/>
    <pivotField numFmtId="2" showAll="0"/>
    <pivotField dataField="1"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numFmtId="2" showAll="0"/>
    <pivotField showAll="0"/>
  </pivotFields>
  <rowFields count="1">
    <field x="0"/>
  </rowFields>
  <rowItems count="20">
    <i>
      <x/>
    </i>
    <i>
      <x v="15"/>
    </i>
    <i>
      <x v="11"/>
    </i>
    <i>
      <x v="12"/>
    </i>
    <i>
      <x v="3"/>
    </i>
    <i>
      <x v="4"/>
    </i>
    <i>
      <x v="2"/>
    </i>
    <i>
      <x v="6"/>
    </i>
    <i>
      <x v="7"/>
    </i>
    <i>
      <x v="18"/>
    </i>
    <i>
      <x v="1"/>
    </i>
    <i>
      <x v="17"/>
    </i>
    <i>
      <x v="8"/>
    </i>
    <i>
      <x v="10"/>
    </i>
    <i>
      <x v="13"/>
    </i>
    <i>
      <x v="5"/>
    </i>
    <i>
      <x v="9"/>
    </i>
    <i>
      <x v="14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Bueno " fld="2" baseField="0" baseItem="0"/>
    <dataField name=" Regular" fld="4" baseField="0" baseItem="0"/>
    <dataField name=" Malo" fld="6" baseField="0" baseItem="0"/>
  </dataFields>
  <formats count="2">
    <format dxfId="117">
      <pivotArea collapsedLevelsAreSubtotals="1" fieldPosition="0">
        <references count="1">
          <reference field="0" count="0"/>
        </references>
      </pivotArea>
    </format>
    <format dxfId="116">
      <pivotArea grandRow="1" outline="0" collapsedLevelsAreSubtotals="1" fieldPosition="0"/>
    </format>
  </formats>
  <chartFormats count="63"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6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6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6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6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6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6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6" format="28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6" format="29">
      <pivotArea type="data" outline="0" fieldPosition="0">
        <references count="2">
          <reference field="4294967294" count="1" selected="0">
            <x v="2"/>
          </reference>
          <reference field="0" count="1" selected="0">
            <x v="15"/>
          </reference>
        </references>
      </pivotArea>
    </chartFormat>
    <chartFormat chart="6" format="30">
      <pivotArea type="data" outline="0" fieldPosition="0">
        <references count="2">
          <reference field="4294967294" count="1" selected="0">
            <x v="2"/>
          </reference>
          <reference field="0" count="1" selected="0">
            <x v="11"/>
          </reference>
        </references>
      </pivotArea>
    </chartFormat>
    <chartFormat chart="6" format="31">
      <pivotArea type="data" outline="0" fieldPosition="0">
        <references count="2">
          <reference field="4294967294" count="1" selected="0">
            <x v="2"/>
          </reference>
          <reference field="0" count="1" selected="0">
            <x v="12"/>
          </reference>
        </references>
      </pivotArea>
    </chartFormat>
    <chartFormat chart="6" format="32">
      <pivotArea type="data" outline="0" fieldPosition="0">
        <references count="2">
          <reference field="4294967294" count="1" selected="0">
            <x v="2"/>
          </reference>
          <reference field="0" count="1" selected="0">
            <x v="3"/>
          </reference>
        </references>
      </pivotArea>
    </chartFormat>
    <chartFormat chart="6" format="33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6" format="34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6" format="35">
      <pivotArea type="data" outline="0" fieldPosition="0">
        <references count="2">
          <reference field="4294967294" count="1" selected="0">
            <x v="2"/>
          </reference>
          <reference field="0" count="1" selected="0">
            <x v="6"/>
          </reference>
        </references>
      </pivotArea>
    </chartFormat>
    <chartFormat chart="6" format="36">
      <pivotArea type="data" outline="0" fieldPosition="0">
        <references count="2">
          <reference field="4294967294" count="1" selected="0">
            <x v="2"/>
          </reference>
          <reference field="0" count="1" selected="0">
            <x v="7"/>
          </reference>
        </references>
      </pivotArea>
    </chartFormat>
    <chartFormat chart="6" format="37">
      <pivotArea type="data" outline="0" fieldPosition="0">
        <references count="2">
          <reference field="4294967294" count="1" selected="0">
            <x v="2"/>
          </reference>
          <reference field="0" count="1" selected="0">
            <x v="18"/>
          </reference>
        </references>
      </pivotArea>
    </chartFormat>
    <chartFormat chart="6" format="38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6" format="39">
      <pivotArea type="data" outline="0" fieldPosition="0">
        <references count="2">
          <reference field="4294967294" count="1" selected="0">
            <x v="2"/>
          </reference>
          <reference field="0" count="1" selected="0">
            <x v="17"/>
          </reference>
        </references>
      </pivotArea>
    </chartFormat>
    <chartFormat chart="6" format="40">
      <pivotArea type="data" outline="0" fieldPosition="0">
        <references count="2">
          <reference field="4294967294" count="1" selected="0">
            <x v="2"/>
          </reference>
          <reference field="0" count="1" selected="0">
            <x v="8"/>
          </reference>
        </references>
      </pivotArea>
    </chartFormat>
    <chartFormat chart="6" format="41">
      <pivotArea type="data" outline="0" fieldPosition="0">
        <references count="2">
          <reference field="4294967294" count="1" selected="0">
            <x v="2"/>
          </reference>
          <reference field="0" count="1" selected="0">
            <x v="10"/>
          </reference>
        </references>
      </pivotArea>
    </chartFormat>
    <chartFormat chart="6" format="42">
      <pivotArea type="data" outline="0" fieldPosition="0">
        <references count="2">
          <reference field="4294967294" count="1" selected="0">
            <x v="2"/>
          </reference>
          <reference field="0" count="1" selected="0">
            <x v="13"/>
          </reference>
        </references>
      </pivotArea>
    </chartFormat>
    <chartFormat chart="6" format="43">
      <pivotArea type="data" outline="0" fieldPosition="0">
        <references count="2">
          <reference field="4294967294" count="1" selected="0">
            <x v="2"/>
          </reference>
          <reference field="0" count="1" selected="0">
            <x v="5"/>
          </reference>
        </references>
      </pivotArea>
    </chartFormat>
    <chartFormat chart="6" format="44">
      <pivotArea type="data" outline="0" fieldPosition="0">
        <references count="2">
          <reference field="4294967294" count="1" selected="0">
            <x v="2"/>
          </reference>
          <reference field="0" count="1" selected="0">
            <x v="9"/>
          </reference>
        </references>
      </pivotArea>
    </chartFormat>
    <chartFormat chart="6" format="45">
      <pivotArea type="data" outline="0" fieldPosition="0">
        <references count="2">
          <reference field="4294967294" count="1" selected="0">
            <x v="2"/>
          </reference>
          <reference field="0" count="1" selected="0">
            <x v="16"/>
          </reference>
        </references>
      </pivotArea>
    </chartFormat>
    <chartFormat chart="6" format="46">
      <pivotArea type="data" outline="0" fieldPosition="0">
        <references count="2">
          <reference field="4294967294" count="1" selected="0">
            <x v="2"/>
          </reference>
          <reference field="0" count="1" selected="0">
            <x v="14"/>
          </reference>
        </references>
      </pivotArea>
    </chartFormat>
    <chartFormat chart="6" format="47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6" format="48">
      <pivotArea type="data" outline="0" fieldPosition="0">
        <references count="2">
          <reference field="4294967294" count="1" selected="0">
            <x v="1"/>
          </reference>
          <reference field="0" count="1" selected="0">
            <x v="15"/>
          </reference>
        </references>
      </pivotArea>
    </chartFormat>
    <chartFormat chart="6" format="49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  <chartFormat chart="6" format="50">
      <pivotArea type="data" outline="0" fieldPosition="0">
        <references count="2">
          <reference field="4294967294" count="1" selected="0">
            <x v="1"/>
          </reference>
          <reference field="0" count="1" selected="0">
            <x v="12"/>
          </reference>
        </references>
      </pivotArea>
    </chartFormat>
    <chartFormat chart="6" format="51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6" format="52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6" format="53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6" format="54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6" format="55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6" format="56">
      <pivotArea type="data" outline="0" fieldPosition="0">
        <references count="2">
          <reference field="4294967294" count="1" selected="0">
            <x v="1"/>
          </reference>
          <reference field="0" count="1" selected="0">
            <x v="18"/>
          </reference>
        </references>
      </pivotArea>
    </chartFormat>
    <chartFormat chart="6" format="57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6" format="58">
      <pivotArea type="data" outline="0" fieldPosition="0">
        <references count="2">
          <reference field="4294967294" count="1" selected="0">
            <x v="1"/>
          </reference>
          <reference field="0" count="1" selected="0">
            <x v="17"/>
          </reference>
        </references>
      </pivotArea>
    </chartFormat>
    <chartFormat chart="6" format="59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6" format="60">
      <pivotArea type="data" outline="0" fieldPosition="0">
        <references count="2">
          <reference field="4294967294" count="1" selected="0">
            <x v="1"/>
          </reference>
          <reference field="0" count="1" selected="0">
            <x v="10"/>
          </reference>
        </references>
      </pivotArea>
    </chartFormat>
    <chartFormat chart="6" format="61">
      <pivotArea type="data" outline="0" fieldPosition="0">
        <references count="2">
          <reference field="4294967294" count="1" selected="0">
            <x v="1"/>
          </reference>
          <reference field="0" count="1" selected="0">
            <x v="13"/>
          </reference>
        </references>
      </pivotArea>
    </chartFormat>
    <chartFormat chart="6" format="62">
      <pivotArea type="data" outline="0" fieldPosition="0">
        <references count="2">
          <reference field="4294967294" count="1" selected="0">
            <x v="1"/>
          </reference>
          <reference field="0" count="1" selected="0">
            <x v="5"/>
          </reference>
        </references>
      </pivotArea>
    </chartFormat>
    <chartFormat chart="6" format="63">
      <pivotArea type="data" outline="0" fieldPosition="0">
        <references count="2">
          <reference field="4294967294" count="1" selected="0">
            <x v="1"/>
          </reference>
          <reference field="0" count="1" selected="0">
            <x v="9"/>
          </reference>
        </references>
      </pivotArea>
    </chartFormat>
    <chartFormat chart="6" format="64">
      <pivotArea type="data"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chartFormat>
    <chartFormat chart="6" format="65">
      <pivotArea type="data" outline="0" fieldPosition="0">
        <references count="2">
          <reference field="4294967294" count="1" selected="0">
            <x v="1"/>
          </reference>
          <reference field="0" count="1" selected="0">
            <x v="16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7" cacheId="4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outline="1" outlineData="1" multipleFieldFilters="0" chartFormat="14" rowHeaderCaption="Localidad">
  <location ref="W54:Z55" firstHeaderRow="0" firstDataRow="1" firstDataCol="1"/>
  <pivotFields count="33">
    <pivotField axis="axisRow" showAll="0">
      <items count="20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dataField="1" numFmtId="2" showAll="0"/>
    <pivotField numFmtId="9" showAll="0"/>
    <pivotField dataField="1" numFmtId="2" showAll="0"/>
    <pivotField numFmtId="9" showAll="0"/>
    <pivotField dataField="1"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showAll="0"/>
    <pivotField showAll="0"/>
    <pivotField showAll="0"/>
    <pivotField showAll="0"/>
    <pivotField numFmtId="2" showAll="0"/>
    <pivotField showAll="0"/>
  </pivotFields>
  <rowFields count="1">
    <field x="0"/>
  </rowFields>
  <rowItems count="1">
    <i>
      <x v="1"/>
    </i>
  </rowItems>
  <colFields count="1">
    <field x="-2"/>
  </colFields>
  <colItems count="3">
    <i>
      <x/>
    </i>
    <i i="1">
      <x v="1"/>
    </i>
    <i i="2">
      <x v="2"/>
    </i>
  </colItems>
  <dataFields count="3">
    <dataField name="  Km-Carril Bueno" fld="1" baseField="0" baseItem="0"/>
    <dataField name=" Km-Carril Regular" fld="3" baseField="0" baseItem="0"/>
    <dataField name="Km-Carril Malo" fld="5" baseField="0" baseItem="0"/>
  </dataFields>
  <formats count="3">
    <format dxfId="120">
      <pivotArea collapsedLevelsAreSubtotals="1" fieldPosition="0">
        <references count="1">
          <reference field="0" count="0"/>
        </references>
      </pivotArea>
    </format>
    <format dxfId="119">
      <pivotArea grandRow="1" outline="0" collapsedLevelsAreSubtotals="1" fieldPosition="0"/>
    </format>
    <format dxfId="1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1" cacheId="4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 chartFormat="27" rowHeaderCaption="Localidad">
  <location ref="W126:Z128" firstHeaderRow="0" firstDataRow="1" firstDataCol="1"/>
  <pivotFields count="33">
    <pivotField axis="axisRow" showAll="0">
      <items count="20">
        <item h="1" x="0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"/>
        <item h="1" x="2"/>
        <item h="1" x="3"/>
        <item h="1" x="4"/>
        <item h="1" x="5"/>
        <item h="1" x="6"/>
        <item x="7"/>
        <item h="1" x="8"/>
        <item t="default"/>
      </items>
    </pivotField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numFmtId="2" showAll="0"/>
    <pivotField numFmtId="9" showAll="0"/>
    <pivotField numFmtId="2" showAll="0"/>
    <pivotField numFmtId="9" showAll="0"/>
    <pivotField numFmtId="2" showAll="0"/>
    <pivotField numFmtId="9" showAll="0"/>
    <pivotField numFmtId="2" showAll="0"/>
    <pivotField showAll="0"/>
    <pivotField dataField="1" numFmtId="2" showAll="0"/>
    <pivotField numFmtId="9" showAll="0"/>
    <pivotField dataField="1" showAll="0"/>
    <pivotField showAll="0"/>
    <pivotField dataField="1" showAll="0"/>
    <pivotField showAll="0"/>
    <pivotField numFmtId="2" showAll="0"/>
    <pivotField showAll="0"/>
  </pivotFields>
  <rowFields count="1">
    <field x="0"/>
  </rowFields>
  <rowItems count="2">
    <i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 KmCarril Bueno4" fld="25" baseField="0" baseItem="0"/>
    <dataField name="Suma de  KmCarril Regular4" fld="27" baseField="0" baseItem="0"/>
    <dataField name="Suma de  KmCarril Malo4" fld="29" baseField="0" baseItem="0"/>
  </dataFields>
  <formats count="4">
    <format dxfId="124">
      <pivotArea collapsedLevelsAreSubtotals="1" fieldPosition="0">
        <references count="1">
          <reference field="0" count="0"/>
        </references>
      </pivotArea>
    </format>
    <format dxfId="123">
      <pivotArea grandRow="1" outline="0" collapsedLevelsAreSubtotals="1" fieldPosition="0"/>
    </format>
    <format dxfId="122">
      <pivotArea collapsedLevelsAreSubtotals="1" fieldPosition="0">
        <references count="1">
          <reference field="0" count="0"/>
        </references>
      </pivotArea>
    </format>
    <format dxfId="12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LOCALIDAD_1" sourceName="LOCALIDAD_">
  <pivotTables>
    <pivotTable tabId="2" name="Tabla dinámica9"/>
  </pivotTables>
  <data>
    <tabular pivotCacheId="1">
      <items count="19">
        <i x="0"/>
        <i x="9"/>
        <i x="10"/>
        <i x="11"/>
        <i x="12"/>
        <i x="13"/>
        <i x="14"/>
        <i x="15"/>
        <i x="16"/>
        <i x="17"/>
        <i x="18"/>
        <i x="1"/>
        <i x="2"/>
        <i x="3" s="1"/>
        <i x="4"/>
        <i x="5"/>
        <i x="6"/>
        <i x="7"/>
        <i x="8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LOCALIDAD_2" sourceName="LOCALIDAD_">
  <pivotTables>
    <pivotTable tabId="2" name="Tabla dinámica10"/>
  </pivotTables>
  <data>
    <tabular pivotCacheId="1">
      <items count="19">
        <i x="0"/>
        <i x="9"/>
        <i x="10"/>
        <i x="11"/>
        <i x="12"/>
        <i x="13" s="1"/>
        <i x="14"/>
        <i x="15"/>
        <i x="16"/>
        <i x="17"/>
        <i x="18"/>
        <i x="1"/>
        <i x="2"/>
        <i x="3"/>
        <i x="4"/>
        <i x="5"/>
        <i x="6"/>
        <i x="7"/>
        <i x="8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LOCALIDAD_3" sourceName="LOCALIDAD_">
  <pivotTables>
    <pivotTable tabId="2" name="Tabla dinámica11"/>
  </pivotTables>
  <data>
    <tabular pivotCacheId="1">
      <items count="19">
        <i x="0"/>
        <i x="9"/>
        <i x="10"/>
        <i x="11"/>
        <i x="12"/>
        <i x="13"/>
        <i x="14"/>
        <i x="15"/>
        <i x="16"/>
        <i x="17"/>
        <i x="18"/>
        <i x="1"/>
        <i x="2"/>
        <i x="3"/>
        <i x="4"/>
        <i x="5"/>
        <i x="6"/>
        <i x="7" s="1"/>
        <i x="8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LOCALIDAD_" sourceName="LOCALIDAD_">
  <pivotTables>
    <pivotTable tabId="2" name="Tabla dinámica7"/>
  </pivotTables>
  <data>
    <tabular pivotCacheId="1">
      <items count="19">
        <i x="0"/>
        <i x="9"/>
        <i x="10"/>
        <i x="11"/>
        <i x="12"/>
        <i x="13"/>
        <i x="14"/>
        <i x="15"/>
        <i x="16"/>
        <i x="17"/>
        <i x="18"/>
        <i x="1" s="1"/>
        <i x="2"/>
        <i x="3"/>
        <i x="4"/>
        <i x="5"/>
        <i x="6"/>
        <i x="7"/>
        <i x="8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OCALIDAD_ 7" cache="SegmentaciónDeDatos_LOCALIDAD_3" caption="LOCALIDAD_" columnCount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OCALIDAD_ 6" cache="SegmentaciónDeDatos_LOCALIDAD_2" caption="LOCALIDAD_" columnCount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OCALIDAD_ 3" cache="SegmentaciónDeDatos_LOCALIDAD_1" caption="LOCALIDAD_" columnCount="4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OCALIDAD_ 1" cache="SegmentaciónDeDatos_LOCALIDAD_" caption="LOCALIDAD_" columnCount="4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OCALIDAD_ 2" cache="SegmentaciónDeDatos_LOCALIDAD_1" caption="LOCALIDAD_" startItem="6" rowHeight="241300"/>
  <slicer name="LOCALIDAD_ 4" cache="SegmentaciónDeDatos_LOCALIDAD_2" caption="LOCALIDAD_" startItem="11" rowHeight="241300"/>
  <slicer name="LOCALIDAD_ 5" cache="SegmentaciónDeDatos_LOCALIDAD_3" caption="LOCALIDAD_" rowHeight="241300"/>
  <slicer name="LOCALIDAD_" cache="SegmentaciónDeDatos_LOCALIDAD_" caption="LOCALIDAD_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13" Type="http://schemas.openxmlformats.org/officeDocument/2006/relationships/vmlDrawing" Target="../drawings/vmlDrawing1.v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12" Type="http://schemas.openxmlformats.org/officeDocument/2006/relationships/drawing" Target="../drawings/drawing9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6.xml"/><Relationship Id="rId15" Type="http://schemas.openxmlformats.org/officeDocument/2006/relationships/comments" Target="../comments1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Relationship Id="rId14" Type="http://schemas.microsoft.com/office/2007/relationships/slicer" Target="../slicers/slicer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3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J51"/>
  <sheetViews>
    <sheetView zoomScale="85" zoomScaleNormal="85" workbookViewId="0">
      <selection activeCell="C27" sqref="C27"/>
    </sheetView>
  </sheetViews>
  <sheetFormatPr baseColWidth="10" defaultRowHeight="15" x14ac:dyDescent="0.25"/>
  <cols>
    <col min="1" max="1" width="12.5703125" bestFit="1" customWidth="1"/>
    <col min="2" max="2" width="19.42578125" customWidth="1"/>
    <col min="3" max="3" width="23" bestFit="1" customWidth="1"/>
    <col min="4" max="4" width="10.28515625" customWidth="1"/>
    <col min="5" max="5" width="23" bestFit="1" customWidth="1"/>
    <col min="6" max="6" width="10" customWidth="1"/>
    <col min="7" max="7" width="23" customWidth="1"/>
    <col min="8" max="8" width="10" customWidth="1"/>
    <col min="9" max="9" width="32" customWidth="1"/>
    <col min="10" max="10" width="14" customWidth="1"/>
    <col min="11" max="11" width="28" hidden="1" customWidth="1"/>
    <col min="12" max="12" width="23.7109375" hidden="1" customWidth="1"/>
    <col min="13" max="13" width="9.28515625" bestFit="1" customWidth="1"/>
    <col min="14" max="14" width="11.42578125" bestFit="1" customWidth="1"/>
    <col min="15" max="15" width="12.5703125" bestFit="1" customWidth="1"/>
    <col min="16" max="17" width="11.140625" bestFit="1" customWidth="1"/>
    <col min="18" max="18" width="14.140625" bestFit="1" customWidth="1"/>
    <col min="19" max="19" width="12.5703125" bestFit="1" customWidth="1"/>
    <col min="20" max="21" width="11.140625" bestFit="1" customWidth="1"/>
    <col min="22" max="22" width="14.140625" bestFit="1" customWidth="1"/>
    <col min="23" max="23" width="12.5703125" bestFit="1" customWidth="1"/>
    <col min="24" max="24" width="9.28515625" bestFit="1" customWidth="1"/>
    <col min="25" max="25" width="14.5703125" bestFit="1" customWidth="1"/>
    <col min="26" max="26" width="9.140625" bestFit="1" customWidth="1"/>
    <col min="27" max="32" width="11.140625" bestFit="1" customWidth="1"/>
    <col min="33" max="33" width="17.42578125" bestFit="1" customWidth="1"/>
    <col min="34" max="34" width="9.28515625" bestFit="1" customWidth="1"/>
    <col min="35" max="35" width="13.42578125" bestFit="1" customWidth="1"/>
    <col min="36" max="36" width="9.140625" bestFit="1" customWidth="1"/>
  </cols>
  <sheetData>
    <row r="1" spans="1:36" x14ac:dyDescent="0.25">
      <c r="C1" t="s">
        <v>1</v>
      </c>
      <c r="D1" t="s">
        <v>7</v>
      </c>
      <c r="E1" t="s">
        <v>31</v>
      </c>
    </row>
    <row r="2" spans="1:36" x14ac:dyDescent="0.25">
      <c r="C2" t="s">
        <v>5</v>
      </c>
      <c r="I2" t="s">
        <v>115</v>
      </c>
      <c r="J2" t="s">
        <v>116</v>
      </c>
      <c r="K2" t="s">
        <v>117</v>
      </c>
      <c r="L2" t="s">
        <v>118</v>
      </c>
    </row>
    <row r="3" spans="1:36" x14ac:dyDescent="0.25">
      <c r="C3" t="s">
        <v>9</v>
      </c>
      <c r="E3" t="s">
        <v>11</v>
      </c>
      <c r="G3" t="s">
        <v>10</v>
      </c>
    </row>
    <row r="4" spans="1:36" s="5" customFormat="1" x14ac:dyDescent="0.25">
      <c r="A4" t="s">
        <v>0</v>
      </c>
      <c r="B4" t="s">
        <v>6</v>
      </c>
      <c r="C4" t="s">
        <v>119</v>
      </c>
      <c r="D4" t="s">
        <v>120</v>
      </c>
      <c r="E4" t="s">
        <v>119</v>
      </c>
      <c r="F4" t="s">
        <v>120</v>
      </c>
      <c r="G4" t="s">
        <v>119</v>
      </c>
      <c r="H4" t="s">
        <v>120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 x14ac:dyDescent="0.25">
      <c r="A5">
        <v>1</v>
      </c>
      <c r="B5" t="s">
        <v>8</v>
      </c>
      <c r="C5" s="13">
        <v>14.02</v>
      </c>
      <c r="D5" s="17">
        <v>0.25867200000000001</v>
      </c>
      <c r="E5" s="13">
        <v>38.229999999999997</v>
      </c>
      <c r="F5" s="17">
        <v>0.70535099999999995</v>
      </c>
      <c r="G5" s="13">
        <v>1.95</v>
      </c>
      <c r="H5" s="17">
        <v>3.5978000000000003E-2</v>
      </c>
      <c r="I5" s="13">
        <v>54.2</v>
      </c>
      <c r="J5" s="2">
        <v>1.0000009999999999</v>
      </c>
      <c r="K5" s="13">
        <v>54.2</v>
      </c>
      <c r="L5" s="2">
        <v>1.0000009999999999</v>
      </c>
      <c r="N5">
        <f>+GETPIVOTDATA("Suma de KmCarrilClasEst",$A$1,"Loc2014",1,"LOCALIDAD","USAQUEN","ClasifMalla2014_1","TRONCAL","Estado2015_1","MALO")+GETPIVOTDATA("Suma de KmCarrilClasEst",$A$1,"Loc2014",1,"LOCALIDAD","USAQUEN","ClasifMalla2014_1","TRONCAL","Estado2015_1","REGULAR")+GETPIVOTDATA("Suma de KmCarrilClasEst",$A$1,"Loc2014",1,"LOCALIDAD","USAQUEN","ClasifMalla2014_1","TRONCAL","Estado2015_1","BUENO")</f>
        <v>54.2</v>
      </c>
      <c r="P5" s="29"/>
    </row>
    <row r="6" spans="1:36" x14ac:dyDescent="0.25">
      <c r="A6">
        <v>2</v>
      </c>
      <c r="B6" t="s">
        <v>12</v>
      </c>
      <c r="C6" s="13">
        <v>13.9</v>
      </c>
      <c r="D6" s="17">
        <v>0.21102199999999999</v>
      </c>
      <c r="E6" s="13">
        <v>48.46</v>
      </c>
      <c r="F6" s="17">
        <v>0.73569200000000001</v>
      </c>
      <c r="G6" s="13">
        <v>3.51</v>
      </c>
      <c r="H6" s="17">
        <v>5.3287000000000001E-2</v>
      </c>
      <c r="I6" s="13">
        <v>65.87</v>
      </c>
      <c r="J6" s="2">
        <v>1.0000010000000001</v>
      </c>
      <c r="K6" s="13">
        <v>65.87</v>
      </c>
      <c r="L6" s="2">
        <v>1.0000010000000001</v>
      </c>
    </row>
    <row r="7" spans="1:36" x14ac:dyDescent="0.25">
      <c r="A7">
        <v>3</v>
      </c>
      <c r="B7" t="s">
        <v>13</v>
      </c>
      <c r="C7" s="13">
        <v>40.61</v>
      </c>
      <c r="D7" s="17">
        <v>0.53119700000000003</v>
      </c>
      <c r="E7" s="13">
        <v>28.14</v>
      </c>
      <c r="F7" s="17">
        <v>0.36808400000000002</v>
      </c>
      <c r="G7" s="13">
        <v>7.7</v>
      </c>
      <c r="H7" s="17">
        <v>0.100719</v>
      </c>
      <c r="I7" s="13">
        <v>76.45</v>
      </c>
      <c r="J7" s="2">
        <v>1</v>
      </c>
      <c r="K7" s="13">
        <v>76.45</v>
      </c>
      <c r="L7" s="2">
        <v>1</v>
      </c>
    </row>
    <row r="8" spans="1:36" x14ac:dyDescent="0.25">
      <c r="A8">
        <v>4</v>
      </c>
      <c r="B8" t="s">
        <v>14</v>
      </c>
      <c r="C8" s="13">
        <v>18.170000000000002</v>
      </c>
      <c r="D8" s="17">
        <v>1</v>
      </c>
      <c r="E8" s="13"/>
      <c r="F8" s="17"/>
      <c r="G8" s="13"/>
      <c r="H8" s="17"/>
      <c r="I8" s="13">
        <v>18.170000000000002</v>
      </c>
      <c r="J8" s="2">
        <v>1</v>
      </c>
      <c r="K8" s="13">
        <v>18.170000000000002</v>
      </c>
      <c r="L8" s="2">
        <v>1</v>
      </c>
    </row>
    <row r="9" spans="1:36" x14ac:dyDescent="0.25">
      <c r="A9">
        <v>5</v>
      </c>
      <c r="B9" t="s">
        <v>15</v>
      </c>
      <c r="C9" s="13">
        <v>4.6100000000000003</v>
      </c>
      <c r="D9" s="17">
        <v>0.88314199999999998</v>
      </c>
      <c r="E9" s="13">
        <v>0.61</v>
      </c>
      <c r="F9" s="17">
        <v>0.116858</v>
      </c>
      <c r="G9" s="13"/>
      <c r="H9" s="17"/>
      <c r="I9" s="13">
        <v>5.2200000000000006</v>
      </c>
      <c r="J9" s="2">
        <v>1</v>
      </c>
      <c r="K9" s="13">
        <v>5.2200000000000006</v>
      </c>
      <c r="L9" s="2">
        <v>1</v>
      </c>
    </row>
    <row r="10" spans="1:36" x14ac:dyDescent="0.25">
      <c r="A10">
        <v>6</v>
      </c>
      <c r="B10" t="s">
        <v>16</v>
      </c>
      <c r="C10" s="13">
        <v>5.01</v>
      </c>
      <c r="D10" s="17">
        <v>0.37249100000000002</v>
      </c>
      <c r="E10" s="13">
        <v>6.98</v>
      </c>
      <c r="F10" s="17">
        <v>0.51895899999999995</v>
      </c>
      <c r="G10" s="13">
        <v>1.46</v>
      </c>
      <c r="H10" s="17">
        <v>0.10854999999999999</v>
      </c>
      <c r="I10" s="13">
        <v>13.45</v>
      </c>
      <c r="J10" s="2">
        <v>1</v>
      </c>
      <c r="K10" s="13">
        <v>13.45</v>
      </c>
      <c r="L10" s="2">
        <v>1</v>
      </c>
    </row>
    <row r="11" spans="1:36" x14ac:dyDescent="0.25">
      <c r="A11">
        <v>7</v>
      </c>
      <c r="B11" t="s">
        <v>17</v>
      </c>
      <c r="C11" s="13">
        <v>28.31</v>
      </c>
      <c r="D11" s="17">
        <v>1</v>
      </c>
      <c r="E11" s="13"/>
      <c r="F11" s="17"/>
      <c r="G11" s="13"/>
      <c r="H11" s="17"/>
      <c r="I11" s="13">
        <v>28.31</v>
      </c>
      <c r="J11" s="2">
        <v>1</v>
      </c>
      <c r="K11" s="13">
        <v>28.31</v>
      </c>
      <c r="L11" s="2">
        <v>1</v>
      </c>
    </row>
    <row r="12" spans="1:36" x14ac:dyDescent="0.25">
      <c r="A12">
        <v>8</v>
      </c>
      <c r="B12" t="s">
        <v>18</v>
      </c>
      <c r="C12" s="13">
        <v>69.459999999999994</v>
      </c>
      <c r="D12" s="17">
        <v>0.859016</v>
      </c>
      <c r="E12" s="13">
        <v>10.1</v>
      </c>
      <c r="F12" s="17">
        <v>0.124907</v>
      </c>
      <c r="G12" s="13">
        <v>1.3</v>
      </c>
      <c r="H12" s="17">
        <v>1.6077000000000001E-2</v>
      </c>
      <c r="I12" s="13">
        <v>80.859999999999985</v>
      </c>
      <c r="J12" s="2">
        <v>1</v>
      </c>
      <c r="K12" s="13">
        <v>80.859999999999985</v>
      </c>
      <c r="L12" s="2">
        <v>1</v>
      </c>
    </row>
    <row r="13" spans="1:36" x14ac:dyDescent="0.25">
      <c r="A13">
        <v>9</v>
      </c>
      <c r="B13" t="s">
        <v>19</v>
      </c>
      <c r="C13" s="13">
        <v>44.04</v>
      </c>
      <c r="D13" s="17">
        <v>0.85019299999999998</v>
      </c>
      <c r="E13" s="13">
        <v>7.76</v>
      </c>
      <c r="F13" s="17">
        <v>0.149807</v>
      </c>
      <c r="G13" s="13"/>
      <c r="H13" s="17"/>
      <c r="I13" s="13">
        <v>51.8</v>
      </c>
      <c r="J13" s="2">
        <v>1</v>
      </c>
      <c r="K13" s="13">
        <v>51.8</v>
      </c>
      <c r="L13" s="2">
        <v>1</v>
      </c>
    </row>
    <row r="14" spans="1:36" x14ac:dyDescent="0.25">
      <c r="A14">
        <v>10</v>
      </c>
      <c r="B14" t="s">
        <v>20</v>
      </c>
      <c r="C14" s="13">
        <v>68.010000000000005</v>
      </c>
      <c r="D14" s="17">
        <v>0.90031799999999995</v>
      </c>
      <c r="E14" s="13">
        <v>7.19</v>
      </c>
      <c r="F14" s="17">
        <v>9.5181000000000002E-2</v>
      </c>
      <c r="G14" s="13">
        <v>0.34</v>
      </c>
      <c r="H14" s="17">
        <v>4.5009999999999998E-3</v>
      </c>
      <c r="I14" s="13">
        <v>75.540000000000006</v>
      </c>
      <c r="J14" s="2">
        <v>0.99999999999999989</v>
      </c>
      <c r="K14" s="13">
        <v>75.540000000000006</v>
      </c>
      <c r="L14" s="2">
        <v>0.99999999999999989</v>
      </c>
    </row>
    <row r="15" spans="1:36" x14ac:dyDescent="0.25">
      <c r="A15">
        <v>11</v>
      </c>
      <c r="B15" t="s">
        <v>21</v>
      </c>
      <c r="C15" s="13">
        <v>84.81</v>
      </c>
      <c r="D15" s="17">
        <v>0.62209300000000001</v>
      </c>
      <c r="E15" s="13">
        <v>38.39</v>
      </c>
      <c r="F15" s="17">
        <v>0.28159600000000001</v>
      </c>
      <c r="G15" s="13">
        <v>13.13</v>
      </c>
      <c r="H15" s="17">
        <v>9.6310000000000007E-2</v>
      </c>
      <c r="I15" s="13">
        <v>136.33000000000001</v>
      </c>
      <c r="J15" s="2">
        <v>0.99999899999999997</v>
      </c>
      <c r="K15" s="13">
        <v>136.33000000000001</v>
      </c>
      <c r="L15" s="2">
        <v>0.99999899999999997</v>
      </c>
    </row>
    <row r="16" spans="1:36" x14ac:dyDescent="0.25">
      <c r="A16">
        <v>12</v>
      </c>
      <c r="B16" t="s">
        <v>22</v>
      </c>
      <c r="C16" s="13">
        <v>88.48</v>
      </c>
      <c r="D16" s="17">
        <v>0.94479400000000002</v>
      </c>
      <c r="E16" s="13">
        <v>2.72</v>
      </c>
      <c r="F16" s="17">
        <v>2.9044E-2</v>
      </c>
      <c r="G16" s="13">
        <v>2.4500000000000002</v>
      </c>
      <c r="H16" s="17">
        <v>2.6161E-2</v>
      </c>
      <c r="I16" s="13">
        <v>93.65</v>
      </c>
      <c r="J16" s="2">
        <v>0.99999899999999997</v>
      </c>
      <c r="K16" s="13">
        <v>93.65</v>
      </c>
      <c r="L16" s="2">
        <v>0.99999899999999997</v>
      </c>
    </row>
    <row r="17" spans="1:12" x14ac:dyDescent="0.25">
      <c r="A17">
        <v>13</v>
      </c>
      <c r="B17" t="s">
        <v>23</v>
      </c>
      <c r="C17" s="13">
        <v>76.680000000000007</v>
      </c>
      <c r="D17" s="17">
        <v>0.78565600000000002</v>
      </c>
      <c r="E17" s="13">
        <v>19.66</v>
      </c>
      <c r="F17" s="17">
        <v>0.201434</v>
      </c>
      <c r="G17" s="13">
        <v>1.26</v>
      </c>
      <c r="H17" s="17">
        <v>1.291E-2</v>
      </c>
      <c r="I17" s="13">
        <v>97.600000000000009</v>
      </c>
      <c r="J17" s="2">
        <v>1</v>
      </c>
      <c r="K17" s="13">
        <v>97.600000000000009</v>
      </c>
      <c r="L17" s="2">
        <v>1</v>
      </c>
    </row>
    <row r="18" spans="1:12" x14ac:dyDescent="0.25">
      <c r="A18">
        <v>14</v>
      </c>
      <c r="B18" t="s">
        <v>24</v>
      </c>
      <c r="C18" s="13">
        <v>30.26</v>
      </c>
      <c r="D18" s="17">
        <v>0.97675900000000004</v>
      </c>
      <c r="E18" s="13">
        <v>0.25</v>
      </c>
      <c r="F18" s="17">
        <v>8.0700000000000008E-3</v>
      </c>
      <c r="G18" s="13">
        <v>0.47</v>
      </c>
      <c r="H18" s="17">
        <v>1.5171E-2</v>
      </c>
      <c r="I18" s="13">
        <v>30.98</v>
      </c>
      <c r="J18" s="2">
        <v>1</v>
      </c>
      <c r="K18" s="13">
        <v>30.98</v>
      </c>
      <c r="L18" s="2">
        <v>1</v>
      </c>
    </row>
    <row r="19" spans="1:12" x14ac:dyDescent="0.25">
      <c r="A19">
        <v>15</v>
      </c>
      <c r="B19" t="s">
        <v>25</v>
      </c>
      <c r="C19" s="13">
        <v>2.86</v>
      </c>
      <c r="D19" s="17">
        <v>0.17931</v>
      </c>
      <c r="E19" s="13">
        <v>10.02</v>
      </c>
      <c r="F19" s="17">
        <v>0.62821300000000002</v>
      </c>
      <c r="G19" s="13">
        <v>3.07</v>
      </c>
      <c r="H19" s="17">
        <v>0.19247600000000001</v>
      </c>
      <c r="I19" s="13">
        <v>15.95</v>
      </c>
      <c r="J19" s="2">
        <v>0.99999899999999997</v>
      </c>
      <c r="K19" s="13">
        <v>15.95</v>
      </c>
      <c r="L19" s="2">
        <v>0.99999899999999997</v>
      </c>
    </row>
    <row r="20" spans="1:12" x14ac:dyDescent="0.25">
      <c r="A20">
        <v>16</v>
      </c>
      <c r="B20" t="s">
        <v>26</v>
      </c>
      <c r="C20" s="13">
        <v>119.46</v>
      </c>
      <c r="D20" s="17">
        <v>0.95959499999999998</v>
      </c>
      <c r="E20" s="13">
        <v>5.03</v>
      </c>
      <c r="F20" s="17">
        <v>4.0405000000000003E-2</v>
      </c>
      <c r="G20" s="13"/>
      <c r="H20" s="17"/>
      <c r="I20" s="13">
        <v>124.49</v>
      </c>
      <c r="J20" s="2">
        <v>1</v>
      </c>
      <c r="K20" s="13">
        <v>124.49</v>
      </c>
      <c r="L20" s="2">
        <v>1</v>
      </c>
    </row>
    <row r="21" spans="1:12" x14ac:dyDescent="0.25">
      <c r="A21">
        <v>17</v>
      </c>
      <c r="B21" t="s">
        <v>27</v>
      </c>
      <c r="C21" s="13">
        <v>10.16</v>
      </c>
      <c r="D21" s="17">
        <v>0.87360300000000002</v>
      </c>
      <c r="E21" s="13">
        <v>1.1499999999999999</v>
      </c>
      <c r="F21" s="17">
        <v>9.8881999999999998E-2</v>
      </c>
      <c r="G21" s="13">
        <v>0.32</v>
      </c>
      <c r="H21" s="17">
        <v>2.7515000000000001E-2</v>
      </c>
      <c r="I21" s="13">
        <v>11.63</v>
      </c>
      <c r="J21" s="2">
        <v>1</v>
      </c>
      <c r="K21" s="13">
        <v>11.63</v>
      </c>
      <c r="L21" s="2">
        <v>1</v>
      </c>
    </row>
    <row r="22" spans="1:12" x14ac:dyDescent="0.25">
      <c r="A22">
        <v>18</v>
      </c>
      <c r="B22" t="s">
        <v>28</v>
      </c>
      <c r="C22" s="13">
        <v>11.37</v>
      </c>
      <c r="D22" s="17">
        <v>0.23289599999999999</v>
      </c>
      <c r="E22" s="13">
        <v>26.21</v>
      </c>
      <c r="F22" s="17">
        <v>0.53686999999999996</v>
      </c>
      <c r="G22" s="13">
        <v>11.24</v>
      </c>
      <c r="H22" s="17">
        <v>0.23023399999999999</v>
      </c>
      <c r="I22" s="13">
        <v>48.82</v>
      </c>
      <c r="J22" s="2">
        <v>1</v>
      </c>
      <c r="K22" s="13">
        <v>48.82</v>
      </c>
      <c r="L22" s="2">
        <v>1</v>
      </c>
    </row>
    <row r="23" spans="1:12" x14ac:dyDescent="0.25">
      <c r="A23">
        <v>19</v>
      </c>
      <c r="B23" t="s">
        <v>29</v>
      </c>
      <c r="C23" s="13">
        <v>9.2200000000000006</v>
      </c>
      <c r="D23" s="17">
        <v>1</v>
      </c>
      <c r="E23" s="13"/>
      <c r="F23" s="17"/>
      <c r="G23" s="13"/>
      <c r="H23" s="17"/>
      <c r="I23" s="13">
        <v>9.2200000000000006</v>
      </c>
      <c r="J23" s="2">
        <v>1</v>
      </c>
      <c r="K23" s="13">
        <v>9.2200000000000006</v>
      </c>
      <c r="L23" s="2">
        <v>1</v>
      </c>
    </row>
    <row r="24" spans="1:12" x14ac:dyDescent="0.25">
      <c r="A24" t="s">
        <v>30</v>
      </c>
      <c r="C24" s="13">
        <v>739.44</v>
      </c>
      <c r="D24" s="17">
        <v>13.440756999999998</v>
      </c>
      <c r="E24" s="13">
        <v>250.90000000000003</v>
      </c>
      <c r="F24" s="17">
        <v>4.6393529999999998</v>
      </c>
      <c r="G24" s="13">
        <v>48.2</v>
      </c>
      <c r="H24" s="17">
        <v>0.91988899999999996</v>
      </c>
      <c r="I24" s="13">
        <v>1038.5400000000002</v>
      </c>
      <c r="J24" s="2">
        <v>18.999999000000003</v>
      </c>
      <c r="K24" s="13">
        <v>1038.5400000000002</v>
      </c>
      <c r="L24" s="2">
        <v>18.999999000000003</v>
      </c>
    </row>
    <row r="51" spans="3:15" x14ac:dyDescent="0.25"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87"/>
  <sheetViews>
    <sheetView workbookViewId="0">
      <selection sqref="A1:XFD1048576"/>
    </sheetView>
  </sheetViews>
  <sheetFormatPr baseColWidth="10" defaultRowHeight="15" x14ac:dyDescent="0.25"/>
  <cols>
    <col min="1" max="1" width="12.5703125" customWidth="1"/>
    <col min="2" max="2" width="18.85546875" customWidth="1"/>
    <col min="3" max="3" width="26" customWidth="1"/>
    <col min="4" max="4" width="15.140625" customWidth="1"/>
    <col min="5" max="5" width="15.7109375" bestFit="1" customWidth="1"/>
    <col min="6" max="6" width="13.5703125" customWidth="1"/>
    <col min="7" max="7" width="15.140625" bestFit="1" customWidth="1"/>
    <col min="8" max="8" width="7.140625" customWidth="1"/>
    <col min="9" max="9" width="24.140625" bestFit="1" customWidth="1"/>
    <col min="10" max="10" width="10.85546875" customWidth="1"/>
    <col min="11" max="11" width="15.140625" bestFit="1" customWidth="1"/>
    <col min="12" max="12" width="6.5703125" bestFit="1" customWidth="1"/>
    <col min="13" max="13" width="15.140625" bestFit="1" customWidth="1"/>
    <col min="14" max="14" width="5.5703125" bestFit="1" customWidth="1"/>
    <col min="15" max="15" width="15.140625" bestFit="1" customWidth="1"/>
    <col min="16" max="16" width="5.5703125" bestFit="1" customWidth="1"/>
    <col min="17" max="17" width="27.140625" bestFit="1" customWidth="1"/>
    <col min="18" max="18" width="14.140625" bestFit="1" customWidth="1"/>
    <col min="19" max="19" width="15.140625" bestFit="1" customWidth="1"/>
    <col min="20" max="20" width="5.5703125" bestFit="1" customWidth="1"/>
    <col min="21" max="21" width="15.140625" bestFit="1" customWidth="1"/>
    <col min="22" max="22" width="5.5703125" bestFit="1" customWidth="1"/>
    <col min="23" max="23" width="21.85546875" customWidth="1"/>
    <col min="24" max="24" width="7.5703125" bestFit="1" customWidth="1"/>
    <col min="25" max="25" width="21.7109375" bestFit="1" customWidth="1"/>
    <col min="26" max="26" width="10.28515625" bestFit="1" customWidth="1"/>
    <col min="27" max="27" width="15.140625" bestFit="1" customWidth="1"/>
    <col min="28" max="28" width="6.5703125" bestFit="1" customWidth="1"/>
    <col min="29" max="29" width="15.140625" bestFit="1" customWidth="1"/>
    <col min="30" max="30" width="8.42578125" customWidth="1"/>
    <col min="31" max="31" width="15.140625" bestFit="1" customWidth="1"/>
    <col min="32" max="32" width="7.5703125" customWidth="1"/>
    <col min="33" max="33" width="24.140625" bestFit="1" customWidth="1"/>
    <col min="34" max="34" width="11.28515625" bestFit="1" customWidth="1"/>
    <col min="35" max="35" width="20.140625" bestFit="1" customWidth="1"/>
    <col min="36" max="36" width="9.28515625" customWidth="1"/>
  </cols>
  <sheetData>
    <row r="1" spans="1:36" x14ac:dyDescent="0.25">
      <c r="C1" s="1" t="s">
        <v>1</v>
      </c>
      <c r="D1" s="1" t="s">
        <v>7</v>
      </c>
      <c r="E1" s="1" t="s">
        <v>31</v>
      </c>
    </row>
    <row r="2" spans="1:36" x14ac:dyDescent="0.25">
      <c r="C2" s="16" t="s">
        <v>2</v>
      </c>
      <c r="D2" s="16"/>
      <c r="E2" s="16"/>
      <c r="F2" s="16"/>
      <c r="G2" s="16"/>
      <c r="H2" s="16"/>
      <c r="I2" s="3" t="s">
        <v>53</v>
      </c>
      <c r="J2" s="3" t="s">
        <v>59</v>
      </c>
      <c r="K2" s="16" t="s">
        <v>3</v>
      </c>
      <c r="L2" s="16"/>
      <c r="M2" s="16"/>
      <c r="N2" s="16"/>
      <c r="O2" s="16"/>
      <c r="P2" s="16"/>
      <c r="Q2" s="3" t="s">
        <v>54</v>
      </c>
      <c r="R2" s="3" t="s">
        <v>60</v>
      </c>
      <c r="S2" s="16" t="s">
        <v>4</v>
      </c>
      <c r="T2" s="16"/>
      <c r="U2" s="16"/>
      <c r="V2" s="16"/>
      <c r="W2" s="16"/>
      <c r="X2" s="16"/>
      <c r="Y2" s="3" t="s">
        <v>55</v>
      </c>
      <c r="Z2" s="3" t="s">
        <v>61</v>
      </c>
      <c r="AA2" t="s">
        <v>5</v>
      </c>
      <c r="AG2" t="s">
        <v>56</v>
      </c>
      <c r="AH2" t="s">
        <v>62</v>
      </c>
      <c r="AI2" t="s">
        <v>57</v>
      </c>
      <c r="AJ2" t="s">
        <v>32</v>
      </c>
    </row>
    <row r="3" spans="1:36" x14ac:dyDescent="0.25">
      <c r="C3" t="s">
        <v>9</v>
      </c>
      <c r="E3" t="s">
        <v>11</v>
      </c>
      <c r="G3" t="s">
        <v>10</v>
      </c>
      <c r="I3" s="3"/>
      <c r="J3" s="3"/>
      <c r="K3" t="s">
        <v>9</v>
      </c>
      <c r="M3" t="s">
        <v>11</v>
      </c>
      <c r="O3" t="s">
        <v>10</v>
      </c>
      <c r="Q3" s="3"/>
      <c r="R3" s="3"/>
      <c r="S3" t="s">
        <v>9</v>
      </c>
      <c r="U3" t="s">
        <v>11</v>
      </c>
      <c r="W3" t="s">
        <v>10</v>
      </c>
      <c r="Y3" s="3"/>
      <c r="Z3" s="3"/>
      <c r="AA3" t="s">
        <v>9</v>
      </c>
      <c r="AC3" t="s">
        <v>11</v>
      </c>
      <c r="AE3" t="s">
        <v>10</v>
      </c>
    </row>
    <row r="4" spans="1:36" s="5" customFormat="1" x14ac:dyDescent="0.25">
      <c r="A4" s="1" t="s">
        <v>0</v>
      </c>
      <c r="B4" s="1" t="s">
        <v>6</v>
      </c>
      <c r="C4" t="s">
        <v>58</v>
      </c>
      <c r="D4" s="49" t="s">
        <v>33</v>
      </c>
      <c r="E4" t="s">
        <v>58</v>
      </c>
      <c r="F4" s="49" t="s">
        <v>33</v>
      </c>
      <c r="G4" t="s">
        <v>58</v>
      </c>
      <c r="H4" s="49" t="s">
        <v>33</v>
      </c>
      <c r="I4" s="3"/>
      <c r="J4" s="3"/>
      <c r="K4" t="s">
        <v>58</v>
      </c>
      <c r="L4" t="s">
        <v>33</v>
      </c>
      <c r="M4" t="s">
        <v>58</v>
      </c>
      <c r="N4" t="s">
        <v>33</v>
      </c>
      <c r="O4" t="s">
        <v>58</v>
      </c>
      <c r="P4" t="s">
        <v>33</v>
      </c>
      <c r="Q4" s="3"/>
      <c r="R4" s="3"/>
      <c r="S4" t="s">
        <v>58</v>
      </c>
      <c r="T4" t="s">
        <v>33</v>
      </c>
      <c r="U4" t="s">
        <v>58</v>
      </c>
      <c r="V4" t="s">
        <v>33</v>
      </c>
      <c r="W4" t="s">
        <v>58</v>
      </c>
      <c r="X4" t="s">
        <v>33</v>
      </c>
      <c r="Y4" s="3"/>
      <c r="Z4" s="3"/>
      <c r="AA4" t="s">
        <v>58</v>
      </c>
      <c r="AB4" t="s">
        <v>33</v>
      </c>
      <c r="AC4" t="s">
        <v>58</v>
      </c>
      <c r="AD4" t="s">
        <v>33</v>
      </c>
      <c r="AE4" t="s">
        <v>58</v>
      </c>
      <c r="AF4" t="s">
        <v>33</v>
      </c>
      <c r="AG4"/>
      <c r="AH4"/>
      <c r="AI4"/>
      <c r="AJ4"/>
    </row>
    <row r="5" spans="1:36" x14ac:dyDescent="0.25">
      <c r="A5">
        <v>1</v>
      </c>
      <c r="B5" t="s">
        <v>8</v>
      </c>
      <c r="C5" s="13">
        <v>299.02</v>
      </c>
      <c r="D5" s="50">
        <v>0.899146</v>
      </c>
      <c r="E5" s="13">
        <v>15.12</v>
      </c>
      <c r="F5" s="50">
        <v>4.5464999999999998E-2</v>
      </c>
      <c r="G5" s="13">
        <v>18.420000000000002</v>
      </c>
      <c r="H5" s="50">
        <v>5.5389000000000001E-2</v>
      </c>
      <c r="I5" s="14">
        <v>332.56</v>
      </c>
      <c r="J5" s="45">
        <v>1</v>
      </c>
      <c r="K5" s="13">
        <v>153.65</v>
      </c>
      <c r="L5" s="56">
        <v>0.61188299999999995</v>
      </c>
      <c r="M5" s="13">
        <v>34.11</v>
      </c>
      <c r="N5" s="56">
        <v>0.13583700000000001</v>
      </c>
      <c r="O5" s="13">
        <v>63.35</v>
      </c>
      <c r="P5" s="56">
        <v>0.25228</v>
      </c>
      <c r="Q5" s="14">
        <v>251.10999999999999</v>
      </c>
      <c r="R5" s="45">
        <v>1</v>
      </c>
      <c r="S5" s="13">
        <v>119.28</v>
      </c>
      <c r="T5" s="58">
        <v>0.22284499999999999</v>
      </c>
      <c r="U5" s="13">
        <v>151.83000000000001</v>
      </c>
      <c r="V5" s="58">
        <v>0.28365699999999999</v>
      </c>
      <c r="W5" s="13">
        <v>264.14999999999998</v>
      </c>
      <c r="X5" s="58">
        <v>0.49349799999999999</v>
      </c>
      <c r="Y5" s="14">
        <v>535.26</v>
      </c>
      <c r="Z5" s="45">
        <v>1</v>
      </c>
      <c r="AA5" s="13">
        <v>9.7799999999999994</v>
      </c>
      <c r="AB5" s="59">
        <v>0.18044299999999999</v>
      </c>
      <c r="AC5" s="13">
        <v>42.47</v>
      </c>
      <c r="AD5" s="59">
        <v>0.78357900000000003</v>
      </c>
      <c r="AE5" s="13">
        <v>1.95</v>
      </c>
      <c r="AF5" s="59">
        <v>3.5978000000000003E-2</v>
      </c>
      <c r="AG5" s="13">
        <v>54.2</v>
      </c>
      <c r="AH5" s="2">
        <v>1</v>
      </c>
      <c r="AI5" s="13">
        <v>1173.1300000000001</v>
      </c>
      <c r="AJ5" s="2">
        <v>4</v>
      </c>
    </row>
    <row r="6" spans="1:36" x14ac:dyDescent="0.25">
      <c r="A6">
        <v>2</v>
      </c>
      <c r="B6" t="s">
        <v>12</v>
      </c>
      <c r="C6" s="13">
        <v>114.96</v>
      </c>
      <c r="D6" s="50">
        <v>0.82872000000000001</v>
      </c>
      <c r="E6" s="13">
        <v>15.29</v>
      </c>
      <c r="F6" s="50">
        <v>0.110222</v>
      </c>
      <c r="G6" s="13">
        <v>8.4700000000000006</v>
      </c>
      <c r="H6" s="50">
        <v>6.1058000000000001E-2</v>
      </c>
      <c r="I6" s="14">
        <v>138.72</v>
      </c>
      <c r="J6" s="45">
        <v>1</v>
      </c>
      <c r="K6" s="13">
        <v>99.65</v>
      </c>
      <c r="L6" s="56">
        <v>0.56347199999999997</v>
      </c>
      <c r="M6" s="13">
        <v>26.05</v>
      </c>
      <c r="N6" s="56">
        <v>0.14729999999999999</v>
      </c>
      <c r="O6" s="13">
        <v>51.15</v>
      </c>
      <c r="P6" s="56">
        <v>0.28922799999999999</v>
      </c>
      <c r="Q6" s="14">
        <v>176.85</v>
      </c>
      <c r="R6" s="45">
        <v>1</v>
      </c>
      <c r="S6" s="13">
        <v>46.36</v>
      </c>
      <c r="T6" s="58">
        <v>0.21043999999999999</v>
      </c>
      <c r="U6" s="13">
        <v>60.88</v>
      </c>
      <c r="V6" s="58">
        <v>0.27634999999999998</v>
      </c>
      <c r="W6" s="13">
        <v>113.06</v>
      </c>
      <c r="X6" s="58">
        <v>0.51320900000000003</v>
      </c>
      <c r="Y6" s="14">
        <v>220.3</v>
      </c>
      <c r="Z6" s="45">
        <v>0.99999899999999997</v>
      </c>
      <c r="AA6" s="13">
        <v>8.69</v>
      </c>
      <c r="AB6" s="59">
        <v>0.13192699999999999</v>
      </c>
      <c r="AC6" s="13">
        <v>53.67</v>
      </c>
      <c r="AD6" s="59">
        <v>0.81478700000000004</v>
      </c>
      <c r="AE6" s="13">
        <v>3.51</v>
      </c>
      <c r="AF6" s="59">
        <v>5.3287000000000001E-2</v>
      </c>
      <c r="AG6" s="13">
        <v>65.87</v>
      </c>
      <c r="AH6" s="2">
        <v>1.0000010000000001</v>
      </c>
      <c r="AI6" s="13">
        <v>601.74</v>
      </c>
      <c r="AJ6" s="2">
        <v>4</v>
      </c>
    </row>
    <row r="7" spans="1:36" x14ac:dyDescent="0.25">
      <c r="A7">
        <v>3</v>
      </c>
      <c r="B7" t="s">
        <v>13</v>
      </c>
      <c r="C7" s="13">
        <v>30.36</v>
      </c>
      <c r="D7" s="50">
        <v>0.82432799999999995</v>
      </c>
      <c r="E7" s="13">
        <v>2.46</v>
      </c>
      <c r="F7" s="50">
        <v>6.6793000000000005E-2</v>
      </c>
      <c r="G7" s="13">
        <v>4.01</v>
      </c>
      <c r="H7" s="50">
        <v>0.108879</v>
      </c>
      <c r="I7" s="14">
        <v>36.83</v>
      </c>
      <c r="J7" s="45">
        <v>1</v>
      </c>
      <c r="K7" s="13">
        <v>54.64</v>
      </c>
      <c r="L7" s="56">
        <v>0.56539700000000004</v>
      </c>
      <c r="M7" s="13">
        <v>12.48</v>
      </c>
      <c r="N7" s="56">
        <v>0.129139</v>
      </c>
      <c r="O7" s="13">
        <v>29.52</v>
      </c>
      <c r="P7" s="56">
        <v>0.30546400000000001</v>
      </c>
      <c r="Q7" s="14">
        <v>96.64</v>
      </c>
      <c r="R7" s="45">
        <v>1</v>
      </c>
      <c r="S7" s="13">
        <v>35.880000000000003</v>
      </c>
      <c r="T7" s="58">
        <v>0.246175</v>
      </c>
      <c r="U7" s="13">
        <v>40.159999999999997</v>
      </c>
      <c r="V7" s="58">
        <v>0.27554000000000001</v>
      </c>
      <c r="W7" s="13">
        <v>69.709999999999994</v>
      </c>
      <c r="X7" s="58">
        <v>0.47828500000000002</v>
      </c>
      <c r="Y7" s="14">
        <v>145.75</v>
      </c>
      <c r="Z7" s="45">
        <v>1</v>
      </c>
      <c r="AA7" s="13">
        <v>39.49</v>
      </c>
      <c r="AB7" s="59">
        <v>0.51654699999999998</v>
      </c>
      <c r="AC7" s="13">
        <v>29.26</v>
      </c>
      <c r="AD7" s="59">
        <v>0.38273400000000002</v>
      </c>
      <c r="AE7" s="13">
        <v>7.7</v>
      </c>
      <c r="AF7" s="59">
        <v>0.100719</v>
      </c>
      <c r="AG7" s="13">
        <v>76.45</v>
      </c>
      <c r="AH7" s="2">
        <v>1</v>
      </c>
      <c r="AI7" s="13">
        <v>355.66999999999996</v>
      </c>
      <c r="AJ7" s="2">
        <v>4</v>
      </c>
    </row>
    <row r="8" spans="1:36" x14ac:dyDescent="0.25">
      <c r="A8">
        <v>4</v>
      </c>
      <c r="B8" t="s">
        <v>14</v>
      </c>
      <c r="C8" s="13">
        <v>41.76</v>
      </c>
      <c r="D8" s="50">
        <v>0.65249999999999997</v>
      </c>
      <c r="E8" s="13">
        <v>7.16</v>
      </c>
      <c r="F8" s="50">
        <v>0.111875</v>
      </c>
      <c r="G8" s="13">
        <v>15.08</v>
      </c>
      <c r="H8" s="50">
        <v>0.235625</v>
      </c>
      <c r="I8" s="14">
        <v>64</v>
      </c>
      <c r="J8" s="45">
        <v>1</v>
      </c>
      <c r="K8" s="13">
        <v>102.46</v>
      </c>
      <c r="L8" s="56">
        <v>0.56551499999999999</v>
      </c>
      <c r="M8" s="13">
        <v>20.99</v>
      </c>
      <c r="N8" s="56">
        <v>0.115852</v>
      </c>
      <c r="O8" s="13">
        <v>57.73</v>
      </c>
      <c r="P8" s="56">
        <v>0.318633</v>
      </c>
      <c r="Q8" s="14">
        <v>181.17999999999998</v>
      </c>
      <c r="R8" s="45">
        <v>1</v>
      </c>
      <c r="S8" s="13">
        <v>68.319999999999993</v>
      </c>
      <c r="T8" s="58">
        <v>0.143397</v>
      </c>
      <c r="U8" s="13">
        <v>84.2</v>
      </c>
      <c r="V8" s="58">
        <v>0.176727</v>
      </c>
      <c r="W8" s="13">
        <v>323.92</v>
      </c>
      <c r="X8" s="58">
        <v>0.67987600000000004</v>
      </c>
      <c r="Y8" s="14">
        <v>476.44</v>
      </c>
      <c r="Z8" s="45">
        <v>1</v>
      </c>
      <c r="AA8" s="13">
        <v>18.170000000000002</v>
      </c>
      <c r="AB8" s="59">
        <v>1</v>
      </c>
      <c r="AC8" s="13"/>
      <c r="AD8" s="59"/>
      <c r="AE8" s="13"/>
      <c r="AF8" s="59"/>
      <c r="AG8" s="13">
        <v>18.170000000000002</v>
      </c>
      <c r="AH8" s="2">
        <v>1</v>
      </c>
      <c r="AI8" s="13">
        <v>739.79</v>
      </c>
      <c r="AJ8" s="2">
        <v>4</v>
      </c>
    </row>
    <row r="9" spans="1:36" x14ac:dyDescent="0.25">
      <c r="A9">
        <v>5</v>
      </c>
      <c r="B9" t="s">
        <v>15</v>
      </c>
      <c r="C9" s="13">
        <v>57.56</v>
      </c>
      <c r="D9" s="50">
        <v>0.48300700000000002</v>
      </c>
      <c r="E9" s="13">
        <v>14.73</v>
      </c>
      <c r="F9" s="50">
        <v>0.12360500000000001</v>
      </c>
      <c r="G9" s="13">
        <v>46.88</v>
      </c>
      <c r="H9" s="50">
        <v>0.39338800000000002</v>
      </c>
      <c r="I9" s="14">
        <v>119.17000000000002</v>
      </c>
      <c r="J9" s="45">
        <v>1</v>
      </c>
      <c r="K9" s="13">
        <v>97.3</v>
      </c>
      <c r="L9" s="56">
        <v>0.67734099999999997</v>
      </c>
      <c r="M9" s="13">
        <v>23.53</v>
      </c>
      <c r="N9" s="56">
        <v>0.163801</v>
      </c>
      <c r="O9" s="13">
        <v>22.82</v>
      </c>
      <c r="P9" s="56">
        <v>0.158858</v>
      </c>
      <c r="Q9" s="14">
        <v>143.65</v>
      </c>
      <c r="R9" s="45">
        <v>1</v>
      </c>
      <c r="S9" s="13">
        <v>33.89</v>
      </c>
      <c r="T9" s="58">
        <v>7.356E-2</v>
      </c>
      <c r="U9" s="13">
        <v>80.17</v>
      </c>
      <c r="V9" s="58">
        <v>0.174014</v>
      </c>
      <c r="W9" s="13">
        <v>346.65</v>
      </c>
      <c r="X9" s="58">
        <v>0.75242600000000004</v>
      </c>
      <c r="Y9" s="14">
        <v>460.71</v>
      </c>
      <c r="Z9" s="45">
        <v>1</v>
      </c>
      <c r="AA9" s="13">
        <v>4.6100000000000003</v>
      </c>
      <c r="AB9" s="59">
        <v>0.88314199999999998</v>
      </c>
      <c r="AC9" s="13">
        <v>0.61</v>
      </c>
      <c r="AD9" s="59">
        <v>0.116858</v>
      </c>
      <c r="AE9" s="13"/>
      <c r="AF9" s="59"/>
      <c r="AG9" s="13">
        <v>5.2200000000000006</v>
      </c>
      <c r="AH9" s="2">
        <v>1</v>
      </c>
      <c r="AI9" s="13">
        <v>728.75</v>
      </c>
      <c r="AJ9" s="2">
        <v>4</v>
      </c>
    </row>
    <row r="10" spans="1:36" x14ac:dyDescent="0.25">
      <c r="A10">
        <v>6</v>
      </c>
      <c r="B10" t="s">
        <v>16</v>
      </c>
      <c r="C10" s="13">
        <v>54.61</v>
      </c>
      <c r="D10" s="50">
        <v>0.88609400000000005</v>
      </c>
      <c r="E10" s="13">
        <v>3.47</v>
      </c>
      <c r="F10" s="50">
        <v>5.6304E-2</v>
      </c>
      <c r="G10" s="13">
        <v>3.55</v>
      </c>
      <c r="H10" s="50">
        <v>5.7602E-2</v>
      </c>
      <c r="I10" s="14">
        <v>61.629999999999995</v>
      </c>
      <c r="J10" s="45">
        <v>1</v>
      </c>
      <c r="K10" s="13">
        <v>59.33</v>
      </c>
      <c r="L10" s="56">
        <v>0.68313199999999996</v>
      </c>
      <c r="M10" s="13">
        <v>13.19</v>
      </c>
      <c r="N10" s="56">
        <v>0.15187100000000001</v>
      </c>
      <c r="O10" s="13">
        <v>14.33</v>
      </c>
      <c r="P10" s="56">
        <v>0.164997</v>
      </c>
      <c r="Q10" s="14">
        <v>86.85</v>
      </c>
      <c r="R10" s="45">
        <v>1</v>
      </c>
      <c r="S10" s="13">
        <v>50.61</v>
      </c>
      <c r="T10" s="58">
        <v>0.27439799999999998</v>
      </c>
      <c r="U10" s="13">
        <v>36.380000000000003</v>
      </c>
      <c r="V10" s="58">
        <v>0.197246</v>
      </c>
      <c r="W10" s="13">
        <v>97.45</v>
      </c>
      <c r="X10" s="58">
        <v>0.52835600000000005</v>
      </c>
      <c r="Y10" s="14">
        <v>184.44</v>
      </c>
      <c r="Z10" s="45">
        <v>1</v>
      </c>
      <c r="AA10" s="13">
        <v>5.01</v>
      </c>
      <c r="AB10" s="59">
        <v>0.37249100000000002</v>
      </c>
      <c r="AC10" s="13">
        <v>6.98</v>
      </c>
      <c r="AD10" s="59">
        <v>0.51895899999999995</v>
      </c>
      <c r="AE10" s="13">
        <v>1.46</v>
      </c>
      <c r="AF10" s="59">
        <v>0.10854999999999999</v>
      </c>
      <c r="AG10" s="13">
        <v>13.45</v>
      </c>
      <c r="AH10" s="2">
        <v>1</v>
      </c>
      <c r="AI10" s="13">
        <v>346.37</v>
      </c>
      <c r="AJ10" s="2">
        <v>4</v>
      </c>
    </row>
    <row r="11" spans="1:36" x14ac:dyDescent="0.25">
      <c r="A11">
        <v>7</v>
      </c>
      <c r="B11" t="s">
        <v>17</v>
      </c>
      <c r="C11" s="13">
        <v>37.19</v>
      </c>
      <c r="D11" s="50">
        <v>0.47454400000000002</v>
      </c>
      <c r="E11" s="13">
        <v>8.7899999999999991</v>
      </c>
      <c r="F11" s="50">
        <v>0.11216</v>
      </c>
      <c r="G11" s="13">
        <v>32.39</v>
      </c>
      <c r="H11" s="50">
        <v>0.413296</v>
      </c>
      <c r="I11" s="14">
        <v>78.37</v>
      </c>
      <c r="J11" s="45">
        <v>1</v>
      </c>
      <c r="K11" s="13">
        <v>100.67</v>
      </c>
      <c r="L11" s="56">
        <v>0.67405400000000004</v>
      </c>
      <c r="M11" s="13">
        <v>19.13</v>
      </c>
      <c r="N11" s="56">
        <v>0.12808800000000001</v>
      </c>
      <c r="O11" s="13">
        <v>29.55</v>
      </c>
      <c r="P11" s="56">
        <v>0.19785700000000001</v>
      </c>
      <c r="Q11" s="14">
        <v>149.35</v>
      </c>
      <c r="R11" s="45">
        <v>0.99999900000000008</v>
      </c>
      <c r="S11" s="13">
        <v>119.22</v>
      </c>
      <c r="T11" s="58">
        <v>0.20619499999999999</v>
      </c>
      <c r="U11" s="13">
        <v>111.23</v>
      </c>
      <c r="V11" s="58">
        <v>0.19237599999999999</v>
      </c>
      <c r="W11" s="13">
        <v>347.74</v>
      </c>
      <c r="X11" s="58">
        <v>0.60142899999999999</v>
      </c>
      <c r="Y11" s="14">
        <v>578.19000000000005</v>
      </c>
      <c r="Z11" s="45">
        <v>1</v>
      </c>
      <c r="AA11" s="13">
        <v>28.31</v>
      </c>
      <c r="AB11" s="59">
        <v>1</v>
      </c>
      <c r="AC11" s="13"/>
      <c r="AD11" s="59"/>
      <c r="AE11" s="13"/>
      <c r="AF11" s="59"/>
      <c r="AG11" s="13">
        <v>28.31</v>
      </c>
      <c r="AH11" s="2">
        <v>1</v>
      </c>
      <c r="AI11" s="13">
        <v>834.22</v>
      </c>
      <c r="AJ11" s="2">
        <v>3.9999989999999999</v>
      </c>
    </row>
    <row r="12" spans="1:36" x14ac:dyDescent="0.25">
      <c r="A12">
        <v>8</v>
      </c>
      <c r="B12" t="s">
        <v>18</v>
      </c>
      <c r="C12" s="13">
        <v>186.43</v>
      </c>
      <c r="D12" s="50">
        <v>0.72397199999999995</v>
      </c>
      <c r="E12" s="13">
        <v>30.37</v>
      </c>
      <c r="F12" s="50">
        <v>0.117937</v>
      </c>
      <c r="G12" s="13">
        <v>40.71</v>
      </c>
      <c r="H12" s="50">
        <v>0.15809100000000001</v>
      </c>
      <c r="I12" s="14">
        <v>257.51</v>
      </c>
      <c r="J12" s="45">
        <v>0.99999999999999989</v>
      </c>
      <c r="K12" s="13">
        <v>224.85</v>
      </c>
      <c r="L12" s="56">
        <v>0.67189600000000005</v>
      </c>
      <c r="M12" s="13">
        <v>45.04</v>
      </c>
      <c r="N12" s="56">
        <v>0.13458800000000001</v>
      </c>
      <c r="O12" s="13">
        <v>64.760000000000005</v>
      </c>
      <c r="P12" s="56">
        <v>0.19351599999999999</v>
      </c>
      <c r="Q12" s="14">
        <v>334.65</v>
      </c>
      <c r="R12" s="45">
        <v>1</v>
      </c>
      <c r="S12" s="13">
        <v>177.8</v>
      </c>
      <c r="T12" s="58">
        <v>0.18410000000000001</v>
      </c>
      <c r="U12" s="13">
        <v>243.4</v>
      </c>
      <c r="V12" s="58">
        <v>0.25202400000000003</v>
      </c>
      <c r="W12" s="13">
        <v>544.58000000000004</v>
      </c>
      <c r="X12" s="58">
        <v>0.56387600000000004</v>
      </c>
      <c r="Y12" s="14">
        <v>965.78000000000009</v>
      </c>
      <c r="Z12" s="45">
        <v>1</v>
      </c>
      <c r="AA12" s="13">
        <v>69.09</v>
      </c>
      <c r="AB12" s="59">
        <v>0.85443999999999998</v>
      </c>
      <c r="AC12" s="13">
        <v>10.47</v>
      </c>
      <c r="AD12" s="59">
        <v>0.12948299999999999</v>
      </c>
      <c r="AE12" s="13">
        <v>1.3</v>
      </c>
      <c r="AF12" s="59">
        <v>1.6077000000000001E-2</v>
      </c>
      <c r="AG12" s="13">
        <v>80.86</v>
      </c>
      <c r="AH12" s="2">
        <v>1</v>
      </c>
      <c r="AI12" s="13">
        <v>1638.8</v>
      </c>
      <c r="AJ12" s="2">
        <v>4</v>
      </c>
    </row>
    <row r="13" spans="1:36" x14ac:dyDescent="0.25">
      <c r="A13">
        <v>9</v>
      </c>
      <c r="B13" t="s">
        <v>19</v>
      </c>
      <c r="C13" s="13">
        <v>205.07</v>
      </c>
      <c r="D13" s="50">
        <v>0.73095699999999997</v>
      </c>
      <c r="E13" s="13">
        <v>35.96</v>
      </c>
      <c r="F13" s="50">
        <v>0.12817700000000001</v>
      </c>
      <c r="G13" s="13">
        <v>39.520000000000003</v>
      </c>
      <c r="H13" s="50">
        <v>0.14086599999999999</v>
      </c>
      <c r="I13" s="14">
        <v>280.55</v>
      </c>
      <c r="J13" s="45">
        <v>1</v>
      </c>
      <c r="K13" s="13">
        <v>142.22999999999999</v>
      </c>
      <c r="L13" s="56">
        <v>0.54014099999999998</v>
      </c>
      <c r="M13" s="13">
        <v>31.11</v>
      </c>
      <c r="N13" s="56">
        <v>0.118145</v>
      </c>
      <c r="O13" s="13">
        <v>89.98</v>
      </c>
      <c r="P13" s="56">
        <v>0.34171400000000002</v>
      </c>
      <c r="Q13" s="14">
        <v>263.32</v>
      </c>
      <c r="R13" s="45">
        <v>1</v>
      </c>
      <c r="S13" s="13">
        <v>104.15</v>
      </c>
      <c r="T13" s="58">
        <v>0.32045200000000001</v>
      </c>
      <c r="U13" s="13">
        <v>74.489999999999995</v>
      </c>
      <c r="V13" s="58">
        <v>0.22919300000000001</v>
      </c>
      <c r="W13" s="13">
        <v>146.37</v>
      </c>
      <c r="X13" s="58">
        <v>0.45035500000000001</v>
      </c>
      <c r="Y13" s="14">
        <v>325.01</v>
      </c>
      <c r="Z13" s="45">
        <v>1</v>
      </c>
      <c r="AA13" s="13">
        <v>43.38</v>
      </c>
      <c r="AB13" s="59">
        <v>0.83745199999999997</v>
      </c>
      <c r="AC13" s="13">
        <v>8.42</v>
      </c>
      <c r="AD13" s="59">
        <v>0.162548</v>
      </c>
      <c r="AE13" s="13"/>
      <c r="AF13" s="59"/>
      <c r="AG13" s="13">
        <v>51.800000000000004</v>
      </c>
      <c r="AH13" s="2">
        <v>1</v>
      </c>
      <c r="AI13" s="13">
        <v>920.68</v>
      </c>
      <c r="AJ13" s="2">
        <v>4</v>
      </c>
    </row>
    <row r="14" spans="1:36" x14ac:dyDescent="0.25">
      <c r="A14">
        <v>10</v>
      </c>
      <c r="B14" t="s">
        <v>20</v>
      </c>
      <c r="C14" s="13">
        <v>159.26</v>
      </c>
      <c r="D14" s="50">
        <v>0.72794599999999998</v>
      </c>
      <c r="E14" s="13">
        <v>30.29</v>
      </c>
      <c r="F14" s="50">
        <v>0.13844999999999999</v>
      </c>
      <c r="G14" s="13">
        <v>29.23</v>
      </c>
      <c r="H14" s="50">
        <v>0.133605</v>
      </c>
      <c r="I14" s="14">
        <v>218.77999999999997</v>
      </c>
      <c r="J14" s="45">
        <v>1.0000009999999999</v>
      </c>
      <c r="K14" s="13">
        <v>222.08</v>
      </c>
      <c r="L14" s="56">
        <v>0.61694000000000004</v>
      </c>
      <c r="M14" s="13">
        <v>42.63</v>
      </c>
      <c r="N14" s="56">
        <v>0.118427</v>
      </c>
      <c r="O14" s="13">
        <v>95.26</v>
      </c>
      <c r="P14" s="56">
        <v>0.26463300000000001</v>
      </c>
      <c r="Q14" s="14">
        <v>359.97</v>
      </c>
      <c r="R14" s="45">
        <v>1</v>
      </c>
      <c r="S14" s="13">
        <v>285.68</v>
      </c>
      <c r="T14" s="58">
        <v>0.38782499999999998</v>
      </c>
      <c r="U14" s="13">
        <v>282.66000000000003</v>
      </c>
      <c r="V14" s="58">
        <v>0.38372600000000001</v>
      </c>
      <c r="W14" s="13">
        <v>168.28</v>
      </c>
      <c r="X14" s="58">
        <v>0.22844900000000001</v>
      </c>
      <c r="Y14" s="14">
        <v>736.62</v>
      </c>
      <c r="Z14" s="45">
        <v>1</v>
      </c>
      <c r="AA14" s="13">
        <v>61.89</v>
      </c>
      <c r="AB14" s="59">
        <v>0.81930099999999995</v>
      </c>
      <c r="AC14" s="13">
        <v>13.31</v>
      </c>
      <c r="AD14" s="59">
        <v>0.17619799999999999</v>
      </c>
      <c r="AE14" s="13">
        <v>0.34</v>
      </c>
      <c r="AF14" s="59">
        <v>4.5009999999999998E-3</v>
      </c>
      <c r="AG14" s="13">
        <v>75.540000000000006</v>
      </c>
      <c r="AH14" s="2">
        <v>0.99999999999999989</v>
      </c>
      <c r="AI14" s="13">
        <v>1390.91</v>
      </c>
      <c r="AJ14" s="2">
        <v>4.0000009999999993</v>
      </c>
    </row>
    <row r="15" spans="1:36" x14ac:dyDescent="0.25">
      <c r="A15">
        <v>11</v>
      </c>
      <c r="B15" t="s">
        <v>21</v>
      </c>
      <c r="C15" s="13">
        <v>260.43</v>
      </c>
      <c r="D15" s="50">
        <v>0.75212299999999999</v>
      </c>
      <c r="E15" s="13">
        <v>31.89</v>
      </c>
      <c r="F15" s="50">
        <v>9.2097999999999999E-2</v>
      </c>
      <c r="G15" s="13">
        <v>53.94</v>
      </c>
      <c r="H15" s="50">
        <v>0.155779</v>
      </c>
      <c r="I15" s="14">
        <v>346.26</v>
      </c>
      <c r="J15" s="45">
        <v>1</v>
      </c>
      <c r="K15" s="13">
        <v>198.91</v>
      </c>
      <c r="L15" s="56">
        <v>0.71174000000000004</v>
      </c>
      <c r="M15" s="13">
        <v>19.34</v>
      </c>
      <c r="N15" s="56">
        <v>6.9202E-2</v>
      </c>
      <c r="O15" s="13">
        <v>61.22</v>
      </c>
      <c r="P15" s="56">
        <v>0.219058</v>
      </c>
      <c r="Q15" s="14">
        <v>279.47000000000003</v>
      </c>
      <c r="R15" s="45">
        <v>1</v>
      </c>
      <c r="S15" s="13">
        <v>183.82</v>
      </c>
      <c r="T15" s="58">
        <v>0.17189099999999999</v>
      </c>
      <c r="U15" s="13">
        <v>333.8</v>
      </c>
      <c r="V15" s="58">
        <v>0.31213800000000003</v>
      </c>
      <c r="W15" s="13">
        <v>551.78</v>
      </c>
      <c r="X15" s="58">
        <v>0.51597199999999999</v>
      </c>
      <c r="Y15" s="14">
        <v>1069.4000000000001</v>
      </c>
      <c r="Z15" s="45">
        <v>1.0000010000000001</v>
      </c>
      <c r="AA15" s="13">
        <v>74.66</v>
      </c>
      <c r="AB15" s="59">
        <v>0.54764199999999996</v>
      </c>
      <c r="AC15" s="13">
        <v>48.54</v>
      </c>
      <c r="AD15" s="59">
        <v>0.35604799999999998</v>
      </c>
      <c r="AE15" s="13">
        <v>13.13</v>
      </c>
      <c r="AF15" s="59">
        <v>9.6310000000000007E-2</v>
      </c>
      <c r="AG15" s="13">
        <v>136.32999999999998</v>
      </c>
      <c r="AH15" s="2">
        <v>0.99999999999999989</v>
      </c>
      <c r="AI15" s="13">
        <v>1831.46</v>
      </c>
      <c r="AJ15" s="2">
        <v>4.0000010000000001</v>
      </c>
    </row>
    <row r="16" spans="1:36" x14ac:dyDescent="0.25">
      <c r="A16">
        <v>12</v>
      </c>
      <c r="B16" t="s">
        <v>22</v>
      </c>
      <c r="C16" s="13">
        <v>92.8</v>
      </c>
      <c r="D16" s="50">
        <v>0.79370499999999999</v>
      </c>
      <c r="E16" s="13">
        <v>15.25</v>
      </c>
      <c r="F16" s="50">
        <v>0.13043099999999999</v>
      </c>
      <c r="G16" s="13">
        <v>8.8699999999999992</v>
      </c>
      <c r="H16" s="50">
        <v>7.5864000000000001E-2</v>
      </c>
      <c r="I16" s="14">
        <v>116.92</v>
      </c>
      <c r="J16" s="45">
        <v>1</v>
      </c>
      <c r="K16" s="13">
        <v>69.010000000000005</v>
      </c>
      <c r="L16" s="56">
        <v>0.34532600000000002</v>
      </c>
      <c r="M16" s="13">
        <v>47.58</v>
      </c>
      <c r="N16" s="56">
        <v>0.23809</v>
      </c>
      <c r="O16" s="13">
        <v>83.25</v>
      </c>
      <c r="P16" s="56">
        <v>0.41658299999999998</v>
      </c>
      <c r="Q16" s="14">
        <v>199.84</v>
      </c>
      <c r="R16" s="45">
        <v>0.99999900000000008</v>
      </c>
      <c r="S16" s="13">
        <v>32.4</v>
      </c>
      <c r="T16" s="58">
        <v>0.122269</v>
      </c>
      <c r="U16" s="13">
        <v>67.66</v>
      </c>
      <c r="V16" s="58">
        <v>0.25533</v>
      </c>
      <c r="W16" s="13">
        <v>164.93</v>
      </c>
      <c r="X16" s="58">
        <v>0.62240099999999998</v>
      </c>
      <c r="Y16" s="14">
        <v>264.99</v>
      </c>
      <c r="Z16" s="45">
        <v>1</v>
      </c>
      <c r="AA16" s="13">
        <v>88.48</v>
      </c>
      <c r="AB16" s="59">
        <v>0.94479400000000002</v>
      </c>
      <c r="AC16" s="13">
        <v>2.72</v>
      </c>
      <c r="AD16" s="59">
        <v>2.9044E-2</v>
      </c>
      <c r="AE16" s="13">
        <v>2.4500000000000002</v>
      </c>
      <c r="AF16" s="59">
        <v>2.6161E-2</v>
      </c>
      <c r="AG16" s="13">
        <v>93.65</v>
      </c>
      <c r="AH16" s="2">
        <v>0.99999899999999997</v>
      </c>
      <c r="AI16" s="13">
        <v>675.40000000000009</v>
      </c>
      <c r="AJ16" s="2">
        <v>3.9999979999999997</v>
      </c>
    </row>
    <row r="17" spans="1:36" x14ac:dyDescent="0.25">
      <c r="A17">
        <v>13</v>
      </c>
      <c r="B17" t="s">
        <v>23</v>
      </c>
      <c r="C17" s="13">
        <v>116.05</v>
      </c>
      <c r="D17" s="50">
        <v>0.77304799999999996</v>
      </c>
      <c r="E17" s="13">
        <v>19.27</v>
      </c>
      <c r="F17" s="50">
        <v>0.12836400000000001</v>
      </c>
      <c r="G17" s="13">
        <v>14.8</v>
      </c>
      <c r="H17" s="50">
        <v>9.8587999999999995E-2</v>
      </c>
      <c r="I17" s="14">
        <v>150.12</v>
      </c>
      <c r="J17" s="45">
        <v>1</v>
      </c>
      <c r="K17" s="13">
        <v>119.3</v>
      </c>
      <c r="L17" s="56">
        <v>0.56170299999999995</v>
      </c>
      <c r="M17" s="13">
        <v>34.39</v>
      </c>
      <c r="N17" s="56">
        <v>0.16191900000000001</v>
      </c>
      <c r="O17" s="13">
        <v>58.7</v>
      </c>
      <c r="P17" s="56">
        <v>0.27637800000000001</v>
      </c>
      <c r="Q17" s="14">
        <v>212.39</v>
      </c>
      <c r="R17" s="45">
        <v>1</v>
      </c>
      <c r="S17" s="13">
        <v>51.07</v>
      </c>
      <c r="T17" s="58">
        <v>0.2092</v>
      </c>
      <c r="U17" s="13">
        <v>71.91</v>
      </c>
      <c r="V17" s="58">
        <v>0.294568</v>
      </c>
      <c r="W17" s="13">
        <v>121.14</v>
      </c>
      <c r="X17" s="58">
        <v>0.49623099999999998</v>
      </c>
      <c r="Y17" s="14">
        <v>244.12</v>
      </c>
      <c r="Z17" s="45">
        <v>0.99999899999999997</v>
      </c>
      <c r="AA17" s="13">
        <v>76.27</v>
      </c>
      <c r="AB17" s="59">
        <v>0.78145500000000001</v>
      </c>
      <c r="AC17" s="13">
        <v>20.07</v>
      </c>
      <c r="AD17" s="59">
        <v>0.20563500000000001</v>
      </c>
      <c r="AE17" s="13">
        <v>1.26</v>
      </c>
      <c r="AF17" s="59">
        <v>1.291E-2</v>
      </c>
      <c r="AG17" s="13">
        <v>97.600000000000009</v>
      </c>
      <c r="AH17" s="2">
        <v>1</v>
      </c>
      <c r="AI17" s="13">
        <v>704.23</v>
      </c>
      <c r="AJ17" s="2">
        <v>3.9999990000000003</v>
      </c>
    </row>
    <row r="18" spans="1:36" x14ac:dyDescent="0.25">
      <c r="A18">
        <v>14</v>
      </c>
      <c r="B18" t="s">
        <v>24</v>
      </c>
      <c r="C18" s="13">
        <v>38.11</v>
      </c>
      <c r="D18" s="50">
        <v>0.63943000000000005</v>
      </c>
      <c r="E18" s="13">
        <v>12.08</v>
      </c>
      <c r="F18" s="50">
        <v>0.202685</v>
      </c>
      <c r="G18" s="13">
        <v>9.41</v>
      </c>
      <c r="H18" s="50">
        <v>0.157886</v>
      </c>
      <c r="I18" s="14">
        <v>59.599999999999994</v>
      </c>
      <c r="J18" s="45">
        <v>1.0000010000000001</v>
      </c>
      <c r="K18" s="13">
        <v>57.66</v>
      </c>
      <c r="L18" s="56">
        <v>0.42471999999999999</v>
      </c>
      <c r="M18" s="13">
        <v>28.93</v>
      </c>
      <c r="N18" s="56">
        <v>0.21309700000000001</v>
      </c>
      <c r="O18" s="13">
        <v>49.17</v>
      </c>
      <c r="P18" s="56">
        <v>0.36218299999999998</v>
      </c>
      <c r="Q18" s="14">
        <v>135.76</v>
      </c>
      <c r="R18" s="45">
        <v>1</v>
      </c>
      <c r="S18" s="13">
        <v>78.36</v>
      </c>
      <c r="T18" s="58">
        <v>0.451434</v>
      </c>
      <c r="U18" s="13">
        <v>46.67</v>
      </c>
      <c r="V18" s="58">
        <v>0.26886700000000002</v>
      </c>
      <c r="W18" s="13">
        <v>48.55</v>
      </c>
      <c r="X18" s="58">
        <v>0.279698</v>
      </c>
      <c r="Y18" s="14">
        <v>173.57999999999998</v>
      </c>
      <c r="Z18" s="45">
        <v>0.99999900000000008</v>
      </c>
      <c r="AA18" s="13">
        <v>30.26</v>
      </c>
      <c r="AB18" s="59">
        <v>0.97675900000000004</v>
      </c>
      <c r="AC18" s="13">
        <v>0.25</v>
      </c>
      <c r="AD18" s="59">
        <v>8.0700000000000008E-3</v>
      </c>
      <c r="AE18" s="13">
        <v>0.47</v>
      </c>
      <c r="AF18" s="59">
        <v>1.5171E-2</v>
      </c>
      <c r="AG18" s="13">
        <v>30.98</v>
      </c>
      <c r="AH18" s="2">
        <v>1</v>
      </c>
      <c r="AI18" s="13">
        <v>399.92000000000007</v>
      </c>
      <c r="AJ18" s="2">
        <v>4</v>
      </c>
    </row>
    <row r="19" spans="1:36" x14ac:dyDescent="0.25">
      <c r="A19">
        <v>15</v>
      </c>
      <c r="B19" t="s">
        <v>25</v>
      </c>
      <c r="C19" s="13">
        <v>44.54</v>
      </c>
      <c r="D19" s="50">
        <v>0.736564</v>
      </c>
      <c r="E19" s="13">
        <v>7.17</v>
      </c>
      <c r="F19" s="50">
        <v>0.118571</v>
      </c>
      <c r="G19" s="13">
        <v>8.76</v>
      </c>
      <c r="H19" s="50">
        <v>0.14486499999999999</v>
      </c>
      <c r="I19" s="14">
        <v>60.47</v>
      </c>
      <c r="J19" s="45">
        <v>1</v>
      </c>
      <c r="K19" s="13">
        <v>30.38</v>
      </c>
      <c r="L19" s="56">
        <v>0.34743800000000002</v>
      </c>
      <c r="M19" s="13">
        <v>18.690000000000001</v>
      </c>
      <c r="N19" s="56">
        <v>0.21374699999999999</v>
      </c>
      <c r="O19" s="13">
        <v>38.369999999999997</v>
      </c>
      <c r="P19" s="56">
        <v>0.43881500000000001</v>
      </c>
      <c r="Q19" s="14">
        <v>87.44</v>
      </c>
      <c r="R19" s="45">
        <v>1</v>
      </c>
      <c r="S19" s="13">
        <v>76.02</v>
      </c>
      <c r="T19" s="58">
        <v>0.58980500000000002</v>
      </c>
      <c r="U19" s="13">
        <v>35.14</v>
      </c>
      <c r="V19" s="58">
        <v>0.27263599999999999</v>
      </c>
      <c r="W19" s="13">
        <v>17.73</v>
      </c>
      <c r="X19" s="58">
        <v>0.13755899999999999</v>
      </c>
      <c r="Y19" s="14">
        <v>128.88999999999999</v>
      </c>
      <c r="Z19" s="45">
        <v>1</v>
      </c>
      <c r="AA19" s="13">
        <v>2.86</v>
      </c>
      <c r="AB19" s="59">
        <v>0.17931</v>
      </c>
      <c r="AC19" s="13">
        <v>10.02</v>
      </c>
      <c r="AD19" s="59">
        <v>0.62821300000000002</v>
      </c>
      <c r="AE19" s="13">
        <v>3.07</v>
      </c>
      <c r="AF19" s="59">
        <v>0.19247600000000001</v>
      </c>
      <c r="AG19" s="13">
        <v>15.95</v>
      </c>
      <c r="AH19" s="2">
        <v>0.99999899999999997</v>
      </c>
      <c r="AI19" s="13">
        <v>292.75</v>
      </c>
      <c r="AJ19" s="2">
        <v>3.9999989999999999</v>
      </c>
    </row>
    <row r="20" spans="1:36" x14ac:dyDescent="0.25">
      <c r="A20">
        <v>16</v>
      </c>
      <c r="B20" t="s">
        <v>26</v>
      </c>
      <c r="C20" s="13">
        <v>145.47</v>
      </c>
      <c r="D20" s="50">
        <v>0.73159300000000005</v>
      </c>
      <c r="E20" s="13">
        <v>24.3</v>
      </c>
      <c r="F20" s="50">
        <v>0.122209</v>
      </c>
      <c r="G20" s="13">
        <v>29.07</v>
      </c>
      <c r="H20" s="50">
        <v>0.14619799999999999</v>
      </c>
      <c r="I20" s="14">
        <v>198.84</v>
      </c>
      <c r="J20" s="45">
        <v>1</v>
      </c>
      <c r="K20" s="13">
        <v>140.69</v>
      </c>
      <c r="L20" s="56">
        <v>0.65001799999999998</v>
      </c>
      <c r="M20" s="13">
        <v>36.090000000000003</v>
      </c>
      <c r="N20" s="56">
        <v>0.166744</v>
      </c>
      <c r="O20" s="13">
        <v>39.659999999999997</v>
      </c>
      <c r="P20" s="56">
        <v>0.18323800000000001</v>
      </c>
      <c r="Q20" s="14">
        <v>216.44</v>
      </c>
      <c r="R20" s="45">
        <v>1</v>
      </c>
      <c r="S20" s="13">
        <v>106.77</v>
      </c>
      <c r="T20" s="58">
        <v>0.22297600000000001</v>
      </c>
      <c r="U20" s="13">
        <v>174.61</v>
      </c>
      <c r="V20" s="58">
        <v>0.36465199999999998</v>
      </c>
      <c r="W20" s="13">
        <v>197.46</v>
      </c>
      <c r="X20" s="58">
        <v>0.41237200000000002</v>
      </c>
      <c r="Y20" s="14">
        <v>478.84000000000003</v>
      </c>
      <c r="Z20" s="45">
        <v>1</v>
      </c>
      <c r="AA20" s="13">
        <v>119.46</v>
      </c>
      <c r="AB20" s="59">
        <v>0.95959499999999998</v>
      </c>
      <c r="AC20" s="13">
        <v>5.03</v>
      </c>
      <c r="AD20" s="59">
        <v>4.0405000000000003E-2</v>
      </c>
      <c r="AE20" s="13"/>
      <c r="AF20" s="59"/>
      <c r="AG20" s="13">
        <v>124.49</v>
      </c>
      <c r="AH20" s="2">
        <v>1</v>
      </c>
      <c r="AI20" s="13">
        <v>1018.61</v>
      </c>
      <c r="AJ20" s="2">
        <v>4</v>
      </c>
    </row>
    <row r="21" spans="1:36" x14ac:dyDescent="0.25">
      <c r="A21">
        <v>17</v>
      </c>
      <c r="B21" t="s">
        <v>27</v>
      </c>
      <c r="C21" s="13">
        <v>8.2200000000000006</v>
      </c>
      <c r="D21" s="50">
        <v>0.69838599999999995</v>
      </c>
      <c r="E21" s="13">
        <v>2.37</v>
      </c>
      <c r="F21" s="50">
        <v>0.20135900000000001</v>
      </c>
      <c r="G21" s="13">
        <v>1.18</v>
      </c>
      <c r="H21" s="50">
        <v>0.100255</v>
      </c>
      <c r="I21" s="14">
        <v>11.77</v>
      </c>
      <c r="J21" s="45">
        <v>1</v>
      </c>
      <c r="K21" s="13">
        <v>16.3</v>
      </c>
      <c r="L21" s="56">
        <v>0.46651399999999998</v>
      </c>
      <c r="M21" s="13">
        <v>6.15</v>
      </c>
      <c r="N21" s="56">
        <v>0.17601600000000001</v>
      </c>
      <c r="O21" s="13">
        <v>12.49</v>
      </c>
      <c r="P21" s="56">
        <v>0.35747000000000001</v>
      </c>
      <c r="Q21" s="14">
        <v>34.940000000000005</v>
      </c>
      <c r="R21" s="45">
        <v>1</v>
      </c>
      <c r="S21" s="13">
        <v>7.88</v>
      </c>
      <c r="T21" s="58">
        <v>0.26802700000000002</v>
      </c>
      <c r="U21" s="13">
        <v>8.58</v>
      </c>
      <c r="V21" s="58">
        <v>0.29183700000000001</v>
      </c>
      <c r="W21" s="13">
        <v>12.94</v>
      </c>
      <c r="X21" s="58">
        <v>0.44013600000000003</v>
      </c>
      <c r="Y21" s="14">
        <v>29.4</v>
      </c>
      <c r="Z21" s="45">
        <v>1</v>
      </c>
      <c r="AA21" s="13">
        <v>10.16</v>
      </c>
      <c r="AB21" s="59">
        <v>0.87360300000000002</v>
      </c>
      <c r="AC21" s="13">
        <v>1.1499999999999999</v>
      </c>
      <c r="AD21" s="59">
        <v>9.8881999999999998E-2</v>
      </c>
      <c r="AE21" s="13">
        <v>0.32</v>
      </c>
      <c r="AF21" s="59">
        <v>2.7515000000000001E-2</v>
      </c>
      <c r="AG21" s="13">
        <v>11.63</v>
      </c>
      <c r="AH21" s="2">
        <v>1</v>
      </c>
      <c r="AI21" s="13">
        <v>87.74</v>
      </c>
      <c r="AJ21" s="2">
        <v>4</v>
      </c>
    </row>
    <row r="22" spans="1:36" x14ac:dyDescent="0.25">
      <c r="A22">
        <v>18</v>
      </c>
      <c r="B22" t="s">
        <v>28</v>
      </c>
      <c r="C22" s="13">
        <v>34.369999999999997</v>
      </c>
      <c r="D22" s="50">
        <v>0.63261500000000004</v>
      </c>
      <c r="E22" s="13">
        <v>11.39</v>
      </c>
      <c r="F22" s="50">
        <v>0.209645</v>
      </c>
      <c r="G22" s="13">
        <v>8.57</v>
      </c>
      <c r="H22" s="50">
        <v>0.15773999999999999</v>
      </c>
      <c r="I22" s="14">
        <v>54.33</v>
      </c>
      <c r="J22" s="45">
        <v>1</v>
      </c>
      <c r="K22" s="13">
        <v>125.34</v>
      </c>
      <c r="L22" s="56">
        <v>0.70841600000000005</v>
      </c>
      <c r="M22" s="13">
        <v>22.39</v>
      </c>
      <c r="N22" s="56">
        <v>0.12654699999999999</v>
      </c>
      <c r="O22" s="13">
        <v>29.2</v>
      </c>
      <c r="P22" s="56">
        <v>0.16503699999999999</v>
      </c>
      <c r="Q22" s="14">
        <v>176.93</v>
      </c>
      <c r="R22" s="45">
        <v>1</v>
      </c>
      <c r="S22" s="13">
        <v>68.47</v>
      </c>
      <c r="T22" s="58">
        <v>0.14927599999999999</v>
      </c>
      <c r="U22" s="13">
        <v>115.31</v>
      </c>
      <c r="V22" s="58">
        <v>0.25139499999999998</v>
      </c>
      <c r="W22" s="13">
        <v>274.89999999999998</v>
      </c>
      <c r="X22" s="58">
        <v>0.599329</v>
      </c>
      <c r="Y22" s="14">
        <v>458.67999999999995</v>
      </c>
      <c r="Z22" s="45">
        <v>1</v>
      </c>
      <c r="AA22" s="13">
        <v>10.81</v>
      </c>
      <c r="AB22" s="59">
        <v>0.22142600000000001</v>
      </c>
      <c r="AC22" s="13">
        <v>26.77</v>
      </c>
      <c r="AD22" s="59">
        <v>0.54834099999999997</v>
      </c>
      <c r="AE22" s="13">
        <v>11.24</v>
      </c>
      <c r="AF22" s="59">
        <v>0.23023399999999999</v>
      </c>
      <c r="AG22" s="13">
        <v>48.82</v>
      </c>
      <c r="AH22" s="2">
        <v>1.0000009999999999</v>
      </c>
      <c r="AI22" s="13">
        <v>738.76</v>
      </c>
      <c r="AJ22" s="2">
        <v>4.0000010000000001</v>
      </c>
    </row>
    <row r="23" spans="1:36" x14ac:dyDescent="0.25">
      <c r="A23">
        <v>19</v>
      </c>
      <c r="B23" t="s">
        <v>29</v>
      </c>
      <c r="C23" s="13">
        <v>64.08</v>
      </c>
      <c r="D23" s="50">
        <v>0.65790599999999999</v>
      </c>
      <c r="E23" s="13">
        <v>10.48</v>
      </c>
      <c r="F23" s="50">
        <v>0.107598</v>
      </c>
      <c r="G23" s="13">
        <v>22.84</v>
      </c>
      <c r="H23" s="50">
        <v>0.23449700000000001</v>
      </c>
      <c r="I23" s="14">
        <v>97.4</v>
      </c>
      <c r="J23" s="45">
        <v>1.0000009999999999</v>
      </c>
      <c r="K23" s="13">
        <v>116.89</v>
      </c>
      <c r="L23" s="56">
        <v>0.723329</v>
      </c>
      <c r="M23" s="13">
        <v>23.83</v>
      </c>
      <c r="N23" s="56">
        <v>0.14746300000000001</v>
      </c>
      <c r="O23" s="13">
        <v>20.88</v>
      </c>
      <c r="P23" s="56">
        <v>0.12920799999999999</v>
      </c>
      <c r="Q23" s="14">
        <v>161.6</v>
      </c>
      <c r="R23" s="45">
        <v>1</v>
      </c>
      <c r="S23" s="13">
        <v>105.74</v>
      </c>
      <c r="T23" s="58">
        <v>0.130629</v>
      </c>
      <c r="U23" s="13">
        <v>230.48</v>
      </c>
      <c r="V23" s="58">
        <v>0.28472999999999998</v>
      </c>
      <c r="W23" s="13">
        <v>473.25</v>
      </c>
      <c r="X23" s="58">
        <v>0.584642</v>
      </c>
      <c r="Y23" s="14">
        <v>809.47</v>
      </c>
      <c r="Z23" s="45">
        <v>1.0000009999999999</v>
      </c>
      <c r="AA23" s="13">
        <v>9.2200000000000006</v>
      </c>
      <c r="AB23" s="59">
        <v>1</v>
      </c>
      <c r="AC23" s="13"/>
      <c r="AD23" s="59"/>
      <c r="AE23" s="13"/>
      <c r="AF23" s="59"/>
      <c r="AG23" s="13">
        <v>9.2200000000000006</v>
      </c>
      <c r="AH23" s="2">
        <v>1</v>
      </c>
      <c r="AI23" s="13">
        <v>1077.69</v>
      </c>
      <c r="AJ23" s="2">
        <v>4.0000020000000003</v>
      </c>
    </row>
    <row r="24" spans="1:36" x14ac:dyDescent="0.25">
      <c r="A24" t="s">
        <v>30</v>
      </c>
      <c r="C24" s="13">
        <v>1990.2899999999997</v>
      </c>
      <c r="D24" s="50">
        <v>13.646583999999999</v>
      </c>
      <c r="E24" s="13">
        <v>297.84000000000003</v>
      </c>
      <c r="F24" s="50">
        <v>2.3239479999999997</v>
      </c>
      <c r="G24" s="13">
        <v>395.70000000000005</v>
      </c>
      <c r="H24" s="50">
        <v>3.029471</v>
      </c>
      <c r="I24" s="13">
        <v>2683.8299999999995</v>
      </c>
      <c r="J24" s="2">
        <v>19.000003</v>
      </c>
      <c r="K24" s="13">
        <v>2131.34</v>
      </c>
      <c r="L24" s="56">
        <v>11.108974999999999</v>
      </c>
      <c r="M24" s="13">
        <v>505.64999999999992</v>
      </c>
      <c r="N24" s="56">
        <v>2.8558729999999999</v>
      </c>
      <c r="O24" s="13">
        <v>911.3900000000001</v>
      </c>
      <c r="P24" s="56">
        <v>5.0351500000000007</v>
      </c>
      <c r="Q24" s="14">
        <v>3548.3799999999997</v>
      </c>
      <c r="R24" s="45">
        <v>18.999997999999998</v>
      </c>
      <c r="S24" s="13">
        <v>1751.7199999999998</v>
      </c>
      <c r="T24" s="58">
        <v>4.5848940000000002</v>
      </c>
      <c r="U24" s="13">
        <v>2249.5600000000004</v>
      </c>
      <c r="V24" s="58">
        <v>5.037005999999999</v>
      </c>
      <c r="W24" s="13">
        <v>4284.59</v>
      </c>
      <c r="X24" s="58">
        <v>9.3780990000000006</v>
      </c>
      <c r="Y24" s="13">
        <v>8285.869999999999</v>
      </c>
      <c r="Z24" s="2">
        <v>18.999999000000003</v>
      </c>
      <c r="AA24" s="13">
        <v>710.6</v>
      </c>
      <c r="AB24" s="59">
        <v>13.080326999999997</v>
      </c>
      <c r="AC24" s="13">
        <v>279.74</v>
      </c>
      <c r="AD24" s="59">
        <v>4.9997839999999991</v>
      </c>
      <c r="AE24" s="13">
        <v>48.2</v>
      </c>
      <c r="AF24" s="59">
        <v>0.91988899999999996</v>
      </c>
      <c r="AG24" s="13">
        <v>1038.5400000000002</v>
      </c>
      <c r="AH24" s="2">
        <v>19.000000000000004</v>
      </c>
      <c r="AI24" s="13">
        <v>15556.62</v>
      </c>
      <c r="AJ24" s="2">
        <v>76</v>
      </c>
    </row>
    <row r="27" spans="1:36" ht="15.75" thickBot="1" x14ac:dyDescent="0.3">
      <c r="A27" s="30"/>
      <c r="B27" s="31"/>
      <c r="C27" s="31"/>
      <c r="D27" s="32" t="s">
        <v>2</v>
      </c>
      <c r="E27" s="32"/>
      <c r="F27" s="32"/>
      <c r="G27" s="32"/>
      <c r="H27" s="32"/>
      <c r="I27" s="32"/>
      <c r="J27" s="33" t="s">
        <v>53</v>
      </c>
      <c r="K27" s="33" t="s">
        <v>59</v>
      </c>
      <c r="L27" s="32" t="s">
        <v>3</v>
      </c>
      <c r="M27" s="32"/>
      <c r="N27" s="32"/>
      <c r="O27" s="32"/>
      <c r="P27" s="32"/>
      <c r="Q27" s="32"/>
      <c r="R27" s="33" t="s">
        <v>54</v>
      </c>
      <c r="S27" s="33" t="s">
        <v>60</v>
      </c>
      <c r="T27" s="32" t="s">
        <v>4</v>
      </c>
      <c r="U27" s="32"/>
      <c r="V27" s="32"/>
      <c r="W27" s="32"/>
      <c r="X27" s="32"/>
      <c r="Y27" s="32"/>
      <c r="Z27" s="33" t="s">
        <v>55</v>
      </c>
      <c r="AA27" s="33" t="s">
        <v>61</v>
      </c>
      <c r="AB27" s="31" t="s">
        <v>5</v>
      </c>
      <c r="AC27" s="31"/>
      <c r="AD27" s="31"/>
      <c r="AE27" s="31"/>
      <c r="AF27" s="31"/>
      <c r="AG27" s="31"/>
      <c r="AH27" s="31" t="s">
        <v>56</v>
      </c>
      <c r="AI27" s="31" t="s">
        <v>62</v>
      </c>
    </row>
    <row r="28" spans="1:36" ht="15.75" thickBot="1" x14ac:dyDescent="0.3">
      <c r="A28" s="30"/>
      <c r="B28" s="31"/>
      <c r="C28" s="31"/>
      <c r="D28" s="34" t="s">
        <v>9</v>
      </c>
      <c r="E28" s="34"/>
      <c r="F28" s="34" t="s">
        <v>11</v>
      </c>
      <c r="G28" s="34"/>
      <c r="H28" s="34" t="s">
        <v>10</v>
      </c>
      <c r="I28" s="34"/>
      <c r="J28" s="35"/>
      <c r="K28" s="35"/>
      <c r="L28" s="34" t="s">
        <v>9</v>
      </c>
      <c r="M28" s="34"/>
      <c r="N28" s="34" t="s">
        <v>11</v>
      </c>
      <c r="O28" s="34"/>
      <c r="P28" s="34" t="s">
        <v>10</v>
      </c>
      <c r="Q28" s="34"/>
      <c r="R28" s="35"/>
      <c r="S28" s="35"/>
      <c r="T28" s="34" t="s">
        <v>9</v>
      </c>
      <c r="U28" s="34"/>
      <c r="V28" s="34" t="s">
        <v>11</v>
      </c>
      <c r="W28" s="34"/>
      <c r="X28" s="34" t="s">
        <v>10</v>
      </c>
      <c r="Y28" s="34"/>
      <c r="Z28" s="35"/>
      <c r="AA28" s="35"/>
      <c r="AB28" s="34" t="s">
        <v>9</v>
      </c>
      <c r="AC28" s="34"/>
      <c r="AD28" s="34" t="s">
        <v>11</v>
      </c>
      <c r="AE28" s="34"/>
      <c r="AF28" s="34" t="s">
        <v>10</v>
      </c>
      <c r="AG28" s="34"/>
      <c r="AH28" s="44"/>
      <c r="AI28" s="44"/>
    </row>
    <row r="29" spans="1:36" x14ac:dyDescent="0.25">
      <c r="A29" s="30" t="s">
        <v>0</v>
      </c>
      <c r="B29" s="31" t="s">
        <v>6</v>
      </c>
      <c r="C29" s="31" t="s">
        <v>67</v>
      </c>
      <c r="D29" s="34" t="s">
        <v>63</v>
      </c>
      <c r="E29" s="51" t="s">
        <v>66</v>
      </c>
      <c r="F29" s="34" t="s">
        <v>64</v>
      </c>
      <c r="G29" s="51" t="s">
        <v>51</v>
      </c>
      <c r="H29" s="34" t="s">
        <v>65</v>
      </c>
      <c r="I29" s="51" t="s">
        <v>52</v>
      </c>
      <c r="J29" s="33" t="s">
        <v>53</v>
      </c>
      <c r="K29" s="33" t="s">
        <v>59</v>
      </c>
      <c r="L29" s="34" t="s">
        <v>63</v>
      </c>
      <c r="M29" s="51" t="s">
        <v>66</v>
      </c>
      <c r="N29" s="34" t="s">
        <v>64</v>
      </c>
      <c r="O29" s="51" t="s">
        <v>51</v>
      </c>
      <c r="P29" s="34" t="s">
        <v>65</v>
      </c>
      <c r="Q29" s="51" t="s">
        <v>52</v>
      </c>
      <c r="R29" s="33" t="s">
        <v>54</v>
      </c>
      <c r="S29" s="33" t="s">
        <v>60</v>
      </c>
      <c r="T29" s="34" t="s">
        <v>63</v>
      </c>
      <c r="U29" s="51" t="s">
        <v>66</v>
      </c>
      <c r="V29" s="34" t="s">
        <v>64</v>
      </c>
      <c r="W29" s="51" t="s">
        <v>51</v>
      </c>
      <c r="X29" s="34" t="s">
        <v>65</v>
      </c>
      <c r="Y29" s="51" t="s">
        <v>52</v>
      </c>
      <c r="Z29" s="33" t="s">
        <v>55</v>
      </c>
      <c r="AA29" s="33" t="s">
        <v>61</v>
      </c>
      <c r="AB29" s="34" t="s">
        <v>63</v>
      </c>
      <c r="AC29" s="51" t="s">
        <v>66</v>
      </c>
      <c r="AD29" s="34" t="s">
        <v>64</v>
      </c>
      <c r="AE29" s="51" t="s">
        <v>51</v>
      </c>
      <c r="AF29" s="34" t="s">
        <v>65</v>
      </c>
      <c r="AG29" s="51" t="s">
        <v>52</v>
      </c>
      <c r="AH29" s="31" t="s">
        <v>56</v>
      </c>
      <c r="AI29" s="31" t="s">
        <v>62</v>
      </c>
    </row>
    <row r="30" spans="1:36" ht="15.75" thickBot="1" x14ac:dyDescent="0.3">
      <c r="A30" s="36">
        <v>1</v>
      </c>
      <c r="B30" s="37" t="s">
        <v>8</v>
      </c>
      <c r="C30" s="38" t="s">
        <v>68</v>
      </c>
      <c r="D30" s="38">
        <v>299.02</v>
      </c>
      <c r="E30" s="52">
        <v>0.899146</v>
      </c>
      <c r="F30" s="38">
        <v>15.12</v>
      </c>
      <c r="G30" s="52">
        <v>4.5464999999999998E-2</v>
      </c>
      <c r="H30" s="38">
        <v>18.420000000000002</v>
      </c>
      <c r="I30" s="52">
        <v>5.5389000000000001E-2</v>
      </c>
      <c r="J30" s="39">
        <v>332.56</v>
      </c>
      <c r="K30" s="48">
        <v>1</v>
      </c>
      <c r="L30" s="38">
        <v>153.65</v>
      </c>
      <c r="M30" s="56">
        <v>0.61188299999999995</v>
      </c>
      <c r="N30" s="38">
        <v>34.11</v>
      </c>
      <c r="O30" s="56">
        <v>0.13583700000000001</v>
      </c>
      <c r="P30" s="38">
        <v>63.35</v>
      </c>
      <c r="Q30" s="56">
        <v>0.25228</v>
      </c>
      <c r="R30" s="39">
        <v>251.10999999999999</v>
      </c>
      <c r="S30" s="48">
        <v>1</v>
      </c>
      <c r="T30" s="38">
        <v>119.28</v>
      </c>
      <c r="U30" s="58">
        <v>0.22284499999999999</v>
      </c>
      <c r="V30" s="38">
        <v>151.83000000000001</v>
      </c>
      <c r="W30" s="58">
        <v>0.28365699999999999</v>
      </c>
      <c r="X30" s="38">
        <v>264.14999999999998</v>
      </c>
      <c r="Y30" s="58">
        <v>0.49349799999999999</v>
      </c>
      <c r="Z30" s="39">
        <v>535.26</v>
      </c>
      <c r="AA30" s="48">
        <v>1</v>
      </c>
      <c r="AB30" s="38">
        <v>14.02</v>
      </c>
      <c r="AC30" s="59">
        <v>0.25867200000000001</v>
      </c>
      <c r="AD30" s="38">
        <v>38.229999999999997</v>
      </c>
      <c r="AE30" s="59">
        <v>0.70535099999999995</v>
      </c>
      <c r="AF30" s="38">
        <v>1.95</v>
      </c>
      <c r="AG30" s="59">
        <v>3.5978000000000003E-2</v>
      </c>
      <c r="AH30" s="38">
        <v>54.2</v>
      </c>
      <c r="AI30" s="46">
        <v>1.0000009999999999</v>
      </c>
    </row>
    <row r="31" spans="1:36" ht="15.75" thickBot="1" x14ac:dyDescent="0.3">
      <c r="A31" s="36">
        <v>2</v>
      </c>
      <c r="B31" s="37" t="s">
        <v>12</v>
      </c>
      <c r="C31" s="38" t="s">
        <v>69</v>
      </c>
      <c r="D31" s="38">
        <v>114.96</v>
      </c>
      <c r="E31" s="52">
        <v>0.82872000000000001</v>
      </c>
      <c r="F31" s="38">
        <v>15.29</v>
      </c>
      <c r="G31" s="52">
        <v>0.110222</v>
      </c>
      <c r="H31" s="38">
        <v>8.4700000000000006</v>
      </c>
      <c r="I31" s="52">
        <v>6.1058000000000001E-2</v>
      </c>
      <c r="J31" s="39">
        <v>138.72</v>
      </c>
      <c r="K31" s="48">
        <v>1</v>
      </c>
      <c r="L31" s="38">
        <v>99.65</v>
      </c>
      <c r="M31" s="56">
        <v>0.56347199999999997</v>
      </c>
      <c r="N31" s="38">
        <v>26.05</v>
      </c>
      <c r="O31" s="56">
        <v>0.14729999999999999</v>
      </c>
      <c r="P31" s="38">
        <v>51.15</v>
      </c>
      <c r="Q31" s="56">
        <v>0.28922799999999999</v>
      </c>
      <c r="R31" s="39">
        <v>176.85</v>
      </c>
      <c r="S31" s="48">
        <v>1</v>
      </c>
      <c r="T31" s="38">
        <v>46.36</v>
      </c>
      <c r="U31" s="58">
        <v>0.21043999999999999</v>
      </c>
      <c r="V31" s="38">
        <v>60.88</v>
      </c>
      <c r="W31" s="58">
        <v>0.27634999999999998</v>
      </c>
      <c r="X31" s="38">
        <v>113.06</v>
      </c>
      <c r="Y31" s="58">
        <v>0.51320900000000003</v>
      </c>
      <c r="Z31" s="39">
        <v>220.3</v>
      </c>
      <c r="AA31" s="48">
        <v>0.99999899999999997</v>
      </c>
      <c r="AB31" s="38">
        <v>13.9</v>
      </c>
      <c r="AC31" s="59">
        <v>0.21102199999999999</v>
      </c>
      <c r="AD31" s="38">
        <v>48.46</v>
      </c>
      <c r="AE31" s="59">
        <v>0.73569200000000001</v>
      </c>
      <c r="AF31" s="38">
        <v>3.51</v>
      </c>
      <c r="AG31" s="59">
        <v>5.3287000000000001E-2</v>
      </c>
      <c r="AH31" s="38">
        <v>65.87</v>
      </c>
      <c r="AI31" s="46">
        <v>1.0000010000000001</v>
      </c>
    </row>
    <row r="32" spans="1:36" ht="15.75" thickBot="1" x14ac:dyDescent="0.3">
      <c r="A32" s="36">
        <v>3</v>
      </c>
      <c r="B32" s="37" t="s">
        <v>13</v>
      </c>
      <c r="C32" s="38" t="s">
        <v>70</v>
      </c>
      <c r="D32" s="38">
        <v>30.36</v>
      </c>
      <c r="E32" s="52">
        <v>0.82432799999999995</v>
      </c>
      <c r="F32" s="38">
        <v>2.46</v>
      </c>
      <c r="G32" s="52">
        <v>6.6793000000000005E-2</v>
      </c>
      <c r="H32" s="38">
        <v>4.01</v>
      </c>
      <c r="I32" s="52">
        <v>0.108879</v>
      </c>
      <c r="J32" s="39">
        <v>36.83</v>
      </c>
      <c r="K32" s="48">
        <v>1</v>
      </c>
      <c r="L32" s="38">
        <v>54.64</v>
      </c>
      <c r="M32" s="56">
        <v>0.56539700000000004</v>
      </c>
      <c r="N32" s="38">
        <v>12.48</v>
      </c>
      <c r="O32" s="56">
        <v>0.129139</v>
      </c>
      <c r="P32" s="38">
        <v>29.52</v>
      </c>
      <c r="Q32" s="56">
        <v>0.30546400000000001</v>
      </c>
      <c r="R32" s="39">
        <v>96.64</v>
      </c>
      <c r="S32" s="48">
        <v>1</v>
      </c>
      <c r="T32" s="38">
        <v>35.880000000000003</v>
      </c>
      <c r="U32" s="58">
        <v>0.246175</v>
      </c>
      <c r="V32" s="38">
        <v>40.159999999999997</v>
      </c>
      <c r="W32" s="58">
        <v>0.27554000000000001</v>
      </c>
      <c r="X32" s="38">
        <v>69.709999999999994</v>
      </c>
      <c r="Y32" s="58">
        <v>0.47828500000000002</v>
      </c>
      <c r="Z32" s="39">
        <v>145.75</v>
      </c>
      <c r="AA32" s="48">
        <v>1</v>
      </c>
      <c r="AB32" s="38">
        <v>40.61</v>
      </c>
      <c r="AC32" s="59">
        <v>0.53119700000000003</v>
      </c>
      <c r="AD32" s="38">
        <v>28.14</v>
      </c>
      <c r="AE32" s="59">
        <v>0.36808400000000002</v>
      </c>
      <c r="AF32" s="38">
        <v>7.7</v>
      </c>
      <c r="AG32" s="59">
        <v>0.100719</v>
      </c>
      <c r="AH32" s="38">
        <v>76.45</v>
      </c>
      <c r="AI32" s="46">
        <v>1</v>
      </c>
    </row>
    <row r="33" spans="1:35" ht="15.75" thickBot="1" x14ac:dyDescent="0.3">
      <c r="A33" s="36">
        <v>4</v>
      </c>
      <c r="B33" s="37" t="s">
        <v>14</v>
      </c>
      <c r="C33" s="38" t="s">
        <v>71</v>
      </c>
      <c r="D33" s="38">
        <v>41.76</v>
      </c>
      <c r="E33" s="52">
        <v>0.65249999999999997</v>
      </c>
      <c r="F33" s="38">
        <v>7.16</v>
      </c>
      <c r="G33" s="52">
        <v>0.111875</v>
      </c>
      <c r="H33" s="38">
        <v>15.08</v>
      </c>
      <c r="I33" s="52">
        <v>0.235625</v>
      </c>
      <c r="J33" s="39">
        <v>64</v>
      </c>
      <c r="K33" s="48">
        <v>1</v>
      </c>
      <c r="L33" s="38">
        <v>102.46</v>
      </c>
      <c r="M33" s="56">
        <v>0.56551499999999999</v>
      </c>
      <c r="N33" s="38">
        <v>20.99</v>
      </c>
      <c r="O33" s="56">
        <v>0.115852</v>
      </c>
      <c r="P33" s="38">
        <v>57.73</v>
      </c>
      <c r="Q33" s="56">
        <v>0.318633</v>
      </c>
      <c r="R33" s="39">
        <v>181.17999999999998</v>
      </c>
      <c r="S33" s="48">
        <v>1</v>
      </c>
      <c r="T33" s="38">
        <v>68.319999999999993</v>
      </c>
      <c r="U33" s="58">
        <v>0.143397</v>
      </c>
      <c r="V33" s="38">
        <v>84.2</v>
      </c>
      <c r="W33" s="58">
        <v>0.176727</v>
      </c>
      <c r="X33" s="38">
        <v>323.92</v>
      </c>
      <c r="Y33" s="58">
        <v>0.67987600000000004</v>
      </c>
      <c r="Z33" s="39">
        <v>476.44</v>
      </c>
      <c r="AA33" s="48">
        <v>1</v>
      </c>
      <c r="AB33" s="38">
        <v>18.170000000000002</v>
      </c>
      <c r="AC33" s="59">
        <v>1</v>
      </c>
      <c r="AD33" s="38"/>
      <c r="AE33" s="59"/>
      <c r="AF33" s="38"/>
      <c r="AG33" s="59"/>
      <c r="AH33" s="38">
        <v>18.170000000000002</v>
      </c>
      <c r="AI33" s="46">
        <v>1</v>
      </c>
    </row>
    <row r="34" spans="1:35" ht="15.75" thickBot="1" x14ac:dyDescent="0.3">
      <c r="A34" s="36">
        <v>5</v>
      </c>
      <c r="B34" s="37" t="s">
        <v>15</v>
      </c>
      <c r="C34" s="38" t="s">
        <v>72</v>
      </c>
      <c r="D34" s="38">
        <v>57.56</v>
      </c>
      <c r="E34" s="52">
        <v>0.48300700000000002</v>
      </c>
      <c r="F34" s="38">
        <v>14.73</v>
      </c>
      <c r="G34" s="52">
        <v>0.12360500000000001</v>
      </c>
      <c r="H34" s="38">
        <v>46.88</v>
      </c>
      <c r="I34" s="52">
        <v>0.39338800000000002</v>
      </c>
      <c r="J34" s="39">
        <v>119.17000000000002</v>
      </c>
      <c r="K34" s="48">
        <v>1</v>
      </c>
      <c r="L34" s="38">
        <v>97.3</v>
      </c>
      <c r="M34" s="56">
        <v>0.67734099999999997</v>
      </c>
      <c r="N34" s="38">
        <v>23.53</v>
      </c>
      <c r="O34" s="56">
        <v>0.163801</v>
      </c>
      <c r="P34" s="38">
        <v>22.82</v>
      </c>
      <c r="Q34" s="56">
        <v>0.158858</v>
      </c>
      <c r="R34" s="39">
        <v>143.65</v>
      </c>
      <c r="S34" s="48">
        <v>1</v>
      </c>
      <c r="T34" s="38">
        <v>33.89</v>
      </c>
      <c r="U34" s="58">
        <v>7.356E-2</v>
      </c>
      <c r="V34" s="38">
        <v>80.17</v>
      </c>
      <c r="W34" s="58">
        <v>0.174014</v>
      </c>
      <c r="X34" s="38">
        <v>346.65</v>
      </c>
      <c r="Y34" s="58">
        <v>0.75242600000000004</v>
      </c>
      <c r="Z34" s="39">
        <v>460.71</v>
      </c>
      <c r="AA34" s="48">
        <v>1</v>
      </c>
      <c r="AB34" s="38">
        <v>4.6100000000000003</v>
      </c>
      <c r="AC34" s="59">
        <v>0.88314199999999998</v>
      </c>
      <c r="AD34" s="38">
        <v>0.61</v>
      </c>
      <c r="AE34" s="59">
        <v>0.116858</v>
      </c>
      <c r="AF34" s="38"/>
      <c r="AG34" s="59"/>
      <c r="AH34" s="38">
        <v>5.2200000000000006</v>
      </c>
      <c r="AI34" s="46">
        <v>1</v>
      </c>
    </row>
    <row r="35" spans="1:35" ht="15.75" thickBot="1" x14ac:dyDescent="0.3">
      <c r="A35" s="36">
        <v>6</v>
      </c>
      <c r="B35" s="37" t="s">
        <v>16</v>
      </c>
      <c r="C35" s="38" t="s">
        <v>73</v>
      </c>
      <c r="D35" s="38">
        <v>54.61</v>
      </c>
      <c r="E35" s="52">
        <v>0.88609400000000005</v>
      </c>
      <c r="F35" s="38">
        <v>3.47</v>
      </c>
      <c r="G35" s="52">
        <v>5.6304E-2</v>
      </c>
      <c r="H35" s="38">
        <v>3.55</v>
      </c>
      <c r="I35" s="52">
        <v>5.7602E-2</v>
      </c>
      <c r="J35" s="39">
        <v>61.629999999999995</v>
      </c>
      <c r="K35" s="48">
        <v>1</v>
      </c>
      <c r="L35" s="38">
        <v>59.33</v>
      </c>
      <c r="M35" s="56">
        <v>0.68313199999999996</v>
      </c>
      <c r="N35" s="38">
        <v>13.19</v>
      </c>
      <c r="O35" s="56">
        <v>0.15187100000000001</v>
      </c>
      <c r="P35" s="38">
        <v>14.33</v>
      </c>
      <c r="Q35" s="56">
        <v>0.164997</v>
      </c>
      <c r="R35" s="39">
        <v>86.85</v>
      </c>
      <c r="S35" s="48">
        <v>1</v>
      </c>
      <c r="T35" s="38">
        <v>50.61</v>
      </c>
      <c r="U35" s="58">
        <v>0.27439799999999998</v>
      </c>
      <c r="V35" s="38">
        <v>36.380000000000003</v>
      </c>
      <c r="W35" s="58">
        <v>0.197246</v>
      </c>
      <c r="X35" s="38">
        <v>97.45</v>
      </c>
      <c r="Y35" s="58">
        <v>0.52835600000000005</v>
      </c>
      <c r="Z35" s="39">
        <v>184.44</v>
      </c>
      <c r="AA35" s="48">
        <v>1</v>
      </c>
      <c r="AB35" s="38">
        <v>5.01</v>
      </c>
      <c r="AC35" s="59">
        <v>0.37249100000000002</v>
      </c>
      <c r="AD35" s="38">
        <v>6.98</v>
      </c>
      <c r="AE35" s="59">
        <v>0.51895899999999995</v>
      </c>
      <c r="AF35" s="38">
        <v>1.46</v>
      </c>
      <c r="AG35" s="59">
        <v>0.10854999999999999</v>
      </c>
      <c r="AH35" s="38">
        <v>13.45</v>
      </c>
      <c r="AI35" s="46">
        <v>1</v>
      </c>
    </row>
    <row r="36" spans="1:35" ht="15.75" thickBot="1" x14ac:dyDescent="0.3">
      <c r="A36" s="36">
        <v>7</v>
      </c>
      <c r="B36" s="37" t="s">
        <v>17</v>
      </c>
      <c r="C36" s="38" t="s">
        <v>74</v>
      </c>
      <c r="D36" s="38">
        <v>37.19</v>
      </c>
      <c r="E36" s="52">
        <v>0.47454400000000002</v>
      </c>
      <c r="F36" s="38">
        <v>8.7899999999999991</v>
      </c>
      <c r="G36" s="52">
        <v>0.11216</v>
      </c>
      <c r="H36" s="38">
        <v>32.39</v>
      </c>
      <c r="I36" s="52">
        <v>0.413296</v>
      </c>
      <c r="J36" s="39">
        <v>78.37</v>
      </c>
      <c r="K36" s="48">
        <v>1</v>
      </c>
      <c r="L36" s="38">
        <v>100.67</v>
      </c>
      <c r="M36" s="56">
        <v>0.67405400000000004</v>
      </c>
      <c r="N36" s="38">
        <v>19.13</v>
      </c>
      <c r="O36" s="56">
        <v>0.12808800000000001</v>
      </c>
      <c r="P36" s="38">
        <v>29.55</v>
      </c>
      <c r="Q36" s="56">
        <v>0.19785700000000001</v>
      </c>
      <c r="R36" s="39">
        <v>149.35</v>
      </c>
      <c r="S36" s="48">
        <v>0.99999900000000008</v>
      </c>
      <c r="T36" s="38">
        <v>119.22</v>
      </c>
      <c r="U36" s="58">
        <v>0.20619499999999999</v>
      </c>
      <c r="V36" s="38">
        <v>111.23</v>
      </c>
      <c r="W36" s="58">
        <v>0.19237599999999999</v>
      </c>
      <c r="X36" s="38">
        <v>347.74</v>
      </c>
      <c r="Y36" s="58">
        <v>0.60142899999999999</v>
      </c>
      <c r="Z36" s="39">
        <v>578.19000000000005</v>
      </c>
      <c r="AA36" s="48">
        <v>1</v>
      </c>
      <c r="AB36" s="38">
        <v>28.31</v>
      </c>
      <c r="AC36" s="59">
        <v>1</v>
      </c>
      <c r="AD36" s="38"/>
      <c r="AE36" s="59"/>
      <c r="AF36" s="38"/>
      <c r="AG36" s="59"/>
      <c r="AH36" s="38">
        <v>28.31</v>
      </c>
      <c r="AI36" s="46">
        <v>1</v>
      </c>
    </row>
    <row r="37" spans="1:35" ht="15.75" thickBot="1" x14ac:dyDescent="0.3">
      <c r="A37" s="36">
        <v>8</v>
      </c>
      <c r="B37" s="37" t="s">
        <v>18</v>
      </c>
      <c r="C37" s="38" t="s">
        <v>75</v>
      </c>
      <c r="D37" s="38">
        <v>186.43</v>
      </c>
      <c r="E37" s="52">
        <v>0.72397199999999995</v>
      </c>
      <c r="F37" s="38">
        <v>30.37</v>
      </c>
      <c r="G37" s="52">
        <v>0.117937</v>
      </c>
      <c r="H37" s="38">
        <v>40.71</v>
      </c>
      <c r="I37" s="52">
        <v>0.15809100000000001</v>
      </c>
      <c r="J37" s="39">
        <v>257.51</v>
      </c>
      <c r="K37" s="48">
        <v>0.99999999999999989</v>
      </c>
      <c r="L37" s="38">
        <v>224.85</v>
      </c>
      <c r="M37" s="56">
        <v>0.67189600000000005</v>
      </c>
      <c r="N37" s="38">
        <v>45.04</v>
      </c>
      <c r="O37" s="56">
        <v>0.13458800000000001</v>
      </c>
      <c r="P37" s="38">
        <v>64.760000000000005</v>
      </c>
      <c r="Q37" s="56">
        <v>0.19351599999999999</v>
      </c>
      <c r="R37" s="39">
        <v>334.65</v>
      </c>
      <c r="S37" s="48">
        <v>1</v>
      </c>
      <c r="T37" s="38">
        <v>177.8</v>
      </c>
      <c r="U37" s="58">
        <v>0.18410000000000001</v>
      </c>
      <c r="V37" s="38">
        <v>243.4</v>
      </c>
      <c r="W37" s="58">
        <v>0.25202400000000003</v>
      </c>
      <c r="X37" s="38">
        <v>544.58000000000004</v>
      </c>
      <c r="Y37" s="58">
        <v>0.56387600000000004</v>
      </c>
      <c r="Z37" s="39">
        <v>965.78000000000009</v>
      </c>
      <c r="AA37" s="48">
        <v>1</v>
      </c>
      <c r="AB37" s="38">
        <v>69.459999999999994</v>
      </c>
      <c r="AC37" s="59">
        <v>0.859016</v>
      </c>
      <c r="AD37" s="38">
        <v>10.1</v>
      </c>
      <c r="AE37" s="59">
        <v>0.124907</v>
      </c>
      <c r="AF37" s="38">
        <v>1.3</v>
      </c>
      <c r="AG37" s="59">
        <v>1.6077000000000001E-2</v>
      </c>
      <c r="AH37" s="38">
        <v>80.859999999999985</v>
      </c>
      <c r="AI37" s="46">
        <v>1</v>
      </c>
    </row>
    <row r="38" spans="1:35" ht="15.75" thickBot="1" x14ac:dyDescent="0.3">
      <c r="A38" s="36">
        <v>9</v>
      </c>
      <c r="B38" s="37" t="s">
        <v>19</v>
      </c>
      <c r="C38" s="38" t="s">
        <v>76</v>
      </c>
      <c r="D38" s="38">
        <v>205.07</v>
      </c>
      <c r="E38" s="52">
        <v>0.73095699999999997</v>
      </c>
      <c r="F38" s="38">
        <v>35.96</v>
      </c>
      <c r="G38" s="52">
        <v>0.12817700000000001</v>
      </c>
      <c r="H38" s="38">
        <v>39.520000000000003</v>
      </c>
      <c r="I38" s="52">
        <v>0.14086599999999999</v>
      </c>
      <c r="J38" s="39">
        <v>280.55</v>
      </c>
      <c r="K38" s="48">
        <v>1</v>
      </c>
      <c r="L38" s="38">
        <v>142.22999999999999</v>
      </c>
      <c r="M38" s="56">
        <v>0.54014099999999998</v>
      </c>
      <c r="N38" s="38">
        <v>31.11</v>
      </c>
      <c r="O38" s="56">
        <v>0.118145</v>
      </c>
      <c r="P38" s="38">
        <v>89.98</v>
      </c>
      <c r="Q38" s="56">
        <v>0.34171400000000002</v>
      </c>
      <c r="R38" s="39">
        <v>263.32</v>
      </c>
      <c r="S38" s="48">
        <v>1</v>
      </c>
      <c r="T38" s="38">
        <v>104.15</v>
      </c>
      <c r="U38" s="58">
        <v>0.32045200000000001</v>
      </c>
      <c r="V38" s="38">
        <v>74.489999999999995</v>
      </c>
      <c r="W38" s="58">
        <v>0.22919300000000001</v>
      </c>
      <c r="X38" s="38">
        <v>146.37</v>
      </c>
      <c r="Y38" s="58">
        <v>0.45035500000000001</v>
      </c>
      <c r="Z38" s="39">
        <v>325.01</v>
      </c>
      <c r="AA38" s="48">
        <v>1</v>
      </c>
      <c r="AB38" s="38">
        <v>44.04</v>
      </c>
      <c r="AC38" s="59">
        <v>0.85019299999999998</v>
      </c>
      <c r="AD38" s="38">
        <v>7.76</v>
      </c>
      <c r="AE38" s="59">
        <v>0.149807</v>
      </c>
      <c r="AF38" s="38"/>
      <c r="AG38" s="59"/>
      <c r="AH38" s="38">
        <v>51.8</v>
      </c>
      <c r="AI38" s="46">
        <v>1</v>
      </c>
    </row>
    <row r="39" spans="1:35" ht="15.75" thickBot="1" x14ac:dyDescent="0.3">
      <c r="A39" s="36">
        <v>10</v>
      </c>
      <c r="B39" s="37" t="s">
        <v>20</v>
      </c>
      <c r="C39" s="38" t="s">
        <v>77</v>
      </c>
      <c r="D39" s="38">
        <v>159.26</v>
      </c>
      <c r="E39" s="52">
        <v>0.72794599999999998</v>
      </c>
      <c r="F39" s="38">
        <v>30.29</v>
      </c>
      <c r="G39" s="52">
        <v>0.13844999999999999</v>
      </c>
      <c r="H39" s="38">
        <v>29.23</v>
      </c>
      <c r="I39" s="52">
        <v>0.133605</v>
      </c>
      <c r="J39" s="39">
        <v>218.77999999999997</v>
      </c>
      <c r="K39" s="48">
        <v>1.0000009999999999</v>
      </c>
      <c r="L39" s="38">
        <v>222.08</v>
      </c>
      <c r="M39" s="56">
        <v>0.61694000000000004</v>
      </c>
      <c r="N39" s="38">
        <v>42.63</v>
      </c>
      <c r="O39" s="56">
        <v>0.118427</v>
      </c>
      <c r="P39" s="38">
        <v>95.26</v>
      </c>
      <c r="Q39" s="56">
        <v>0.26463300000000001</v>
      </c>
      <c r="R39" s="39">
        <v>359.97</v>
      </c>
      <c r="S39" s="48">
        <v>1</v>
      </c>
      <c r="T39" s="38">
        <v>285.68</v>
      </c>
      <c r="U39" s="58">
        <v>0.38782499999999998</v>
      </c>
      <c r="V39" s="38">
        <v>282.66000000000003</v>
      </c>
      <c r="W39" s="58">
        <v>0.38372600000000001</v>
      </c>
      <c r="X39" s="38">
        <v>168.28</v>
      </c>
      <c r="Y39" s="58">
        <v>0.22844900000000001</v>
      </c>
      <c r="Z39" s="39">
        <v>736.62</v>
      </c>
      <c r="AA39" s="48">
        <v>1</v>
      </c>
      <c r="AB39" s="38">
        <v>68.010000000000005</v>
      </c>
      <c r="AC39" s="59">
        <v>0.90031799999999995</v>
      </c>
      <c r="AD39" s="38">
        <v>7.19</v>
      </c>
      <c r="AE39" s="59">
        <v>9.5181000000000002E-2</v>
      </c>
      <c r="AF39" s="38">
        <v>0.34</v>
      </c>
      <c r="AG39" s="59">
        <v>4.5009999999999998E-3</v>
      </c>
      <c r="AH39" s="38">
        <v>75.540000000000006</v>
      </c>
      <c r="AI39" s="46">
        <v>0.99999999999999989</v>
      </c>
    </row>
    <row r="40" spans="1:35" ht="15.75" thickBot="1" x14ac:dyDescent="0.3">
      <c r="A40" s="36">
        <v>11</v>
      </c>
      <c r="B40" s="37" t="s">
        <v>21</v>
      </c>
      <c r="C40" s="38" t="s">
        <v>78</v>
      </c>
      <c r="D40" s="38">
        <v>260.43</v>
      </c>
      <c r="E40" s="52">
        <v>0.75212299999999999</v>
      </c>
      <c r="F40" s="38">
        <v>31.89</v>
      </c>
      <c r="G40" s="52">
        <v>9.2097999999999999E-2</v>
      </c>
      <c r="H40" s="38">
        <v>53.94</v>
      </c>
      <c r="I40" s="52">
        <v>0.155779</v>
      </c>
      <c r="J40" s="39">
        <v>346.26</v>
      </c>
      <c r="K40" s="48">
        <v>1</v>
      </c>
      <c r="L40" s="38">
        <v>198.91</v>
      </c>
      <c r="M40" s="56">
        <v>0.71174000000000004</v>
      </c>
      <c r="N40" s="38">
        <v>19.34</v>
      </c>
      <c r="O40" s="56">
        <v>6.9202E-2</v>
      </c>
      <c r="P40" s="38">
        <v>61.22</v>
      </c>
      <c r="Q40" s="56">
        <v>0.219058</v>
      </c>
      <c r="R40" s="39">
        <v>279.47000000000003</v>
      </c>
      <c r="S40" s="48">
        <v>1</v>
      </c>
      <c r="T40" s="38">
        <v>183.82</v>
      </c>
      <c r="U40" s="58">
        <v>0.17189099999999999</v>
      </c>
      <c r="V40" s="38">
        <v>333.8</v>
      </c>
      <c r="W40" s="58">
        <v>0.31213800000000003</v>
      </c>
      <c r="X40" s="38">
        <v>551.78</v>
      </c>
      <c r="Y40" s="58">
        <v>0.51597199999999999</v>
      </c>
      <c r="Z40" s="39">
        <v>1069.4000000000001</v>
      </c>
      <c r="AA40" s="48">
        <v>1.0000010000000001</v>
      </c>
      <c r="AB40" s="38">
        <v>84.81</v>
      </c>
      <c r="AC40" s="59">
        <v>0.62209300000000001</v>
      </c>
      <c r="AD40" s="38">
        <v>38.39</v>
      </c>
      <c r="AE40" s="59">
        <v>0.28159600000000001</v>
      </c>
      <c r="AF40" s="38">
        <v>13.13</v>
      </c>
      <c r="AG40" s="59">
        <v>9.6310000000000007E-2</v>
      </c>
      <c r="AH40" s="38">
        <v>136.33000000000001</v>
      </c>
      <c r="AI40" s="46">
        <v>0.99999899999999997</v>
      </c>
    </row>
    <row r="41" spans="1:35" ht="15.75" thickBot="1" x14ac:dyDescent="0.3">
      <c r="A41" s="36">
        <v>12</v>
      </c>
      <c r="B41" s="37" t="s">
        <v>22</v>
      </c>
      <c r="C41" s="38" t="s">
        <v>79</v>
      </c>
      <c r="D41" s="38">
        <v>92.8</v>
      </c>
      <c r="E41" s="52">
        <v>0.79370499999999999</v>
      </c>
      <c r="F41" s="38">
        <v>15.25</v>
      </c>
      <c r="G41" s="52">
        <v>0.13043099999999999</v>
      </c>
      <c r="H41" s="38">
        <v>8.8699999999999992</v>
      </c>
      <c r="I41" s="52">
        <v>7.5864000000000001E-2</v>
      </c>
      <c r="J41" s="39">
        <v>116.92</v>
      </c>
      <c r="K41" s="48">
        <v>1</v>
      </c>
      <c r="L41" s="38">
        <v>69.010000000000005</v>
      </c>
      <c r="M41" s="56">
        <v>0.34532600000000002</v>
      </c>
      <c r="N41" s="38">
        <v>47.58</v>
      </c>
      <c r="O41" s="56">
        <v>0.23809</v>
      </c>
      <c r="P41" s="38">
        <v>83.25</v>
      </c>
      <c r="Q41" s="56">
        <v>0.41658299999999998</v>
      </c>
      <c r="R41" s="39">
        <v>199.84</v>
      </c>
      <c r="S41" s="48">
        <v>0.99999900000000008</v>
      </c>
      <c r="T41" s="38">
        <v>32.4</v>
      </c>
      <c r="U41" s="58">
        <v>0.122269</v>
      </c>
      <c r="V41" s="38">
        <v>67.66</v>
      </c>
      <c r="W41" s="58">
        <v>0.25533</v>
      </c>
      <c r="X41" s="38">
        <v>164.93</v>
      </c>
      <c r="Y41" s="58">
        <v>0.62240099999999998</v>
      </c>
      <c r="Z41" s="39">
        <v>264.99</v>
      </c>
      <c r="AA41" s="48">
        <v>1</v>
      </c>
      <c r="AB41" s="38">
        <v>88.48</v>
      </c>
      <c r="AC41" s="59">
        <v>0.94479400000000002</v>
      </c>
      <c r="AD41" s="38">
        <v>2.72</v>
      </c>
      <c r="AE41" s="59">
        <v>2.9044E-2</v>
      </c>
      <c r="AF41" s="38">
        <v>2.4500000000000002</v>
      </c>
      <c r="AG41" s="59">
        <v>2.6161E-2</v>
      </c>
      <c r="AH41" s="38">
        <v>93.65</v>
      </c>
      <c r="AI41" s="46">
        <v>0.99999899999999997</v>
      </c>
    </row>
    <row r="42" spans="1:35" ht="15.75" thickBot="1" x14ac:dyDescent="0.3">
      <c r="A42" s="36">
        <v>13</v>
      </c>
      <c r="B42" s="37" t="s">
        <v>23</v>
      </c>
      <c r="C42" s="38" t="s">
        <v>80</v>
      </c>
      <c r="D42" s="38">
        <v>116.05</v>
      </c>
      <c r="E42" s="52">
        <v>0.77304799999999996</v>
      </c>
      <c r="F42" s="38">
        <v>19.27</v>
      </c>
      <c r="G42" s="52">
        <v>0.12836400000000001</v>
      </c>
      <c r="H42" s="38">
        <v>14.8</v>
      </c>
      <c r="I42" s="52">
        <v>9.8587999999999995E-2</v>
      </c>
      <c r="J42" s="39">
        <v>150.12</v>
      </c>
      <c r="K42" s="48">
        <v>1</v>
      </c>
      <c r="L42" s="38">
        <v>119.3</v>
      </c>
      <c r="M42" s="56">
        <v>0.56170299999999995</v>
      </c>
      <c r="N42" s="38">
        <v>34.39</v>
      </c>
      <c r="O42" s="56">
        <v>0.16191900000000001</v>
      </c>
      <c r="P42" s="38">
        <v>58.7</v>
      </c>
      <c r="Q42" s="56">
        <v>0.27637800000000001</v>
      </c>
      <c r="R42" s="39">
        <v>212.39</v>
      </c>
      <c r="S42" s="48">
        <v>1</v>
      </c>
      <c r="T42" s="38">
        <v>51.07</v>
      </c>
      <c r="U42" s="58">
        <v>0.2092</v>
      </c>
      <c r="V42" s="38">
        <v>71.91</v>
      </c>
      <c r="W42" s="58">
        <v>0.294568</v>
      </c>
      <c r="X42" s="38">
        <v>121.14</v>
      </c>
      <c r="Y42" s="58">
        <v>0.49623099999999998</v>
      </c>
      <c r="Z42" s="39">
        <v>244.12</v>
      </c>
      <c r="AA42" s="48">
        <v>0.99999899999999997</v>
      </c>
      <c r="AB42" s="38">
        <v>76.680000000000007</v>
      </c>
      <c r="AC42" s="59">
        <v>0.78565600000000002</v>
      </c>
      <c r="AD42" s="38">
        <v>19.66</v>
      </c>
      <c r="AE42" s="59">
        <v>0.201434</v>
      </c>
      <c r="AF42" s="38">
        <v>1.26</v>
      </c>
      <c r="AG42" s="59">
        <v>1.291E-2</v>
      </c>
      <c r="AH42" s="38">
        <v>97.600000000000009</v>
      </c>
      <c r="AI42" s="46">
        <v>1</v>
      </c>
    </row>
    <row r="43" spans="1:35" ht="15.75" thickBot="1" x14ac:dyDescent="0.3">
      <c r="A43" s="36">
        <v>14</v>
      </c>
      <c r="B43" s="37" t="s">
        <v>24</v>
      </c>
      <c r="C43" s="38" t="s">
        <v>81</v>
      </c>
      <c r="D43" s="38">
        <v>38.11</v>
      </c>
      <c r="E43" s="52">
        <v>0.63943000000000005</v>
      </c>
      <c r="F43" s="38">
        <v>12.08</v>
      </c>
      <c r="G43" s="52">
        <v>0.202685</v>
      </c>
      <c r="H43" s="38">
        <v>9.41</v>
      </c>
      <c r="I43" s="52">
        <v>0.157886</v>
      </c>
      <c r="J43" s="39">
        <v>59.599999999999994</v>
      </c>
      <c r="K43" s="48">
        <v>1.0000010000000001</v>
      </c>
      <c r="L43" s="38">
        <v>57.66</v>
      </c>
      <c r="M43" s="56">
        <v>0.42471999999999999</v>
      </c>
      <c r="N43" s="38">
        <v>28.93</v>
      </c>
      <c r="O43" s="56">
        <v>0.21309700000000001</v>
      </c>
      <c r="P43" s="38">
        <v>49.17</v>
      </c>
      <c r="Q43" s="56">
        <v>0.36218299999999998</v>
      </c>
      <c r="R43" s="39">
        <v>135.76</v>
      </c>
      <c r="S43" s="48">
        <v>1</v>
      </c>
      <c r="T43" s="38">
        <v>78.36</v>
      </c>
      <c r="U43" s="58">
        <v>0.451434</v>
      </c>
      <c r="V43" s="38">
        <v>46.67</v>
      </c>
      <c r="W43" s="58">
        <v>0.26886700000000002</v>
      </c>
      <c r="X43" s="38">
        <v>48.55</v>
      </c>
      <c r="Y43" s="58">
        <v>0.279698</v>
      </c>
      <c r="Z43" s="39">
        <v>173.57999999999998</v>
      </c>
      <c r="AA43" s="48">
        <v>0.99999900000000008</v>
      </c>
      <c r="AB43" s="38">
        <v>30.26</v>
      </c>
      <c r="AC43" s="59">
        <v>0.97675900000000004</v>
      </c>
      <c r="AD43" s="38">
        <v>0.25</v>
      </c>
      <c r="AE43" s="59">
        <v>8.0700000000000008E-3</v>
      </c>
      <c r="AF43" s="38">
        <v>0.47</v>
      </c>
      <c r="AG43" s="59">
        <v>1.5171E-2</v>
      </c>
      <c r="AH43" s="38">
        <v>30.98</v>
      </c>
      <c r="AI43" s="46">
        <v>1</v>
      </c>
    </row>
    <row r="44" spans="1:35" ht="15.75" thickBot="1" x14ac:dyDescent="0.3">
      <c r="A44" s="36">
        <v>15</v>
      </c>
      <c r="B44" s="37" t="s">
        <v>25</v>
      </c>
      <c r="C44" s="38" t="s">
        <v>82</v>
      </c>
      <c r="D44" s="38">
        <v>44.54</v>
      </c>
      <c r="E44" s="52">
        <v>0.736564</v>
      </c>
      <c r="F44" s="38">
        <v>7.17</v>
      </c>
      <c r="G44" s="52">
        <v>0.118571</v>
      </c>
      <c r="H44" s="38">
        <v>8.76</v>
      </c>
      <c r="I44" s="52">
        <v>0.14486499999999999</v>
      </c>
      <c r="J44" s="39">
        <v>60.47</v>
      </c>
      <c r="K44" s="48">
        <v>1</v>
      </c>
      <c r="L44" s="38">
        <v>30.38</v>
      </c>
      <c r="M44" s="56">
        <v>0.34743800000000002</v>
      </c>
      <c r="N44" s="38">
        <v>18.690000000000001</v>
      </c>
      <c r="O44" s="56">
        <v>0.21374699999999999</v>
      </c>
      <c r="P44" s="38">
        <v>38.369999999999997</v>
      </c>
      <c r="Q44" s="56">
        <v>0.43881500000000001</v>
      </c>
      <c r="R44" s="39">
        <v>87.44</v>
      </c>
      <c r="S44" s="48">
        <v>1</v>
      </c>
      <c r="T44" s="38">
        <v>76.02</v>
      </c>
      <c r="U44" s="58">
        <v>0.58980500000000002</v>
      </c>
      <c r="V44" s="38">
        <v>35.14</v>
      </c>
      <c r="W44" s="58">
        <v>0.27263599999999999</v>
      </c>
      <c r="X44" s="38">
        <v>17.73</v>
      </c>
      <c r="Y44" s="58">
        <v>0.13755899999999999</v>
      </c>
      <c r="Z44" s="39">
        <v>128.88999999999999</v>
      </c>
      <c r="AA44" s="48">
        <v>1</v>
      </c>
      <c r="AB44" s="38">
        <v>2.86</v>
      </c>
      <c r="AC44" s="59">
        <v>0.17931</v>
      </c>
      <c r="AD44" s="38">
        <v>10.02</v>
      </c>
      <c r="AE44" s="59">
        <v>0.62821300000000002</v>
      </c>
      <c r="AF44" s="38">
        <v>3.07</v>
      </c>
      <c r="AG44" s="59">
        <v>0.19247600000000001</v>
      </c>
      <c r="AH44" s="38">
        <v>15.95</v>
      </c>
      <c r="AI44" s="46">
        <v>0.99999899999999997</v>
      </c>
    </row>
    <row r="45" spans="1:35" ht="15.75" thickBot="1" x14ac:dyDescent="0.3">
      <c r="A45" s="36">
        <v>16</v>
      </c>
      <c r="B45" s="37" t="s">
        <v>26</v>
      </c>
      <c r="C45" s="38" t="s">
        <v>83</v>
      </c>
      <c r="D45" s="38">
        <v>145.47</v>
      </c>
      <c r="E45" s="52">
        <v>0.73159300000000005</v>
      </c>
      <c r="F45" s="38">
        <v>24.3</v>
      </c>
      <c r="G45" s="52">
        <v>0.122209</v>
      </c>
      <c r="H45" s="38">
        <v>29.07</v>
      </c>
      <c r="I45" s="52">
        <v>0.14619799999999999</v>
      </c>
      <c r="J45" s="39">
        <v>198.84</v>
      </c>
      <c r="K45" s="48">
        <v>1</v>
      </c>
      <c r="L45" s="38">
        <v>140.69</v>
      </c>
      <c r="M45" s="56">
        <v>0.65001799999999998</v>
      </c>
      <c r="N45" s="38">
        <v>36.090000000000003</v>
      </c>
      <c r="O45" s="56">
        <v>0.166744</v>
      </c>
      <c r="P45" s="38">
        <v>39.659999999999997</v>
      </c>
      <c r="Q45" s="56">
        <v>0.18323800000000001</v>
      </c>
      <c r="R45" s="39">
        <v>216.44</v>
      </c>
      <c r="S45" s="48">
        <v>1</v>
      </c>
      <c r="T45" s="38">
        <v>106.77</v>
      </c>
      <c r="U45" s="58">
        <v>0.22297600000000001</v>
      </c>
      <c r="V45" s="38">
        <v>174.61</v>
      </c>
      <c r="W45" s="58">
        <v>0.36465199999999998</v>
      </c>
      <c r="X45" s="38">
        <v>197.46</v>
      </c>
      <c r="Y45" s="58">
        <v>0.41237200000000002</v>
      </c>
      <c r="Z45" s="39">
        <v>478.84000000000003</v>
      </c>
      <c r="AA45" s="48">
        <v>1</v>
      </c>
      <c r="AB45" s="38">
        <v>119.46</v>
      </c>
      <c r="AC45" s="59">
        <v>0.95959499999999998</v>
      </c>
      <c r="AD45" s="38">
        <v>5.03</v>
      </c>
      <c r="AE45" s="59">
        <v>4.0405000000000003E-2</v>
      </c>
      <c r="AF45" s="38"/>
      <c r="AG45" s="59"/>
      <c r="AH45" s="38">
        <v>124.49</v>
      </c>
      <c r="AI45" s="46">
        <v>1</v>
      </c>
    </row>
    <row r="46" spans="1:35" ht="15.75" thickBot="1" x14ac:dyDescent="0.3">
      <c r="A46" s="36">
        <v>17</v>
      </c>
      <c r="B46" s="37" t="s">
        <v>27</v>
      </c>
      <c r="C46" s="38" t="s">
        <v>84</v>
      </c>
      <c r="D46" s="38">
        <v>8.2200000000000006</v>
      </c>
      <c r="E46" s="52">
        <v>0.69838599999999995</v>
      </c>
      <c r="F46" s="38">
        <v>2.37</v>
      </c>
      <c r="G46" s="52">
        <v>0.20135900000000001</v>
      </c>
      <c r="H46" s="38">
        <v>1.18</v>
      </c>
      <c r="I46" s="52">
        <v>0.100255</v>
      </c>
      <c r="J46" s="39">
        <v>11.77</v>
      </c>
      <c r="K46" s="48">
        <v>1</v>
      </c>
      <c r="L46" s="38">
        <v>16.3</v>
      </c>
      <c r="M46" s="56">
        <v>0.46651399999999998</v>
      </c>
      <c r="N46" s="38">
        <v>6.15</v>
      </c>
      <c r="O46" s="56">
        <v>0.17601600000000001</v>
      </c>
      <c r="P46" s="38">
        <v>12.49</v>
      </c>
      <c r="Q46" s="56">
        <v>0.35747000000000001</v>
      </c>
      <c r="R46" s="39">
        <v>34.940000000000005</v>
      </c>
      <c r="S46" s="48">
        <v>1</v>
      </c>
      <c r="T46" s="38">
        <v>7.88</v>
      </c>
      <c r="U46" s="58">
        <v>0.26802700000000002</v>
      </c>
      <c r="V46" s="38">
        <v>8.58</v>
      </c>
      <c r="W46" s="58">
        <v>0.29183700000000001</v>
      </c>
      <c r="X46" s="38">
        <v>12.94</v>
      </c>
      <c r="Y46" s="58">
        <v>0.44013600000000003</v>
      </c>
      <c r="Z46" s="39">
        <v>29.4</v>
      </c>
      <c r="AA46" s="48">
        <v>1</v>
      </c>
      <c r="AB46" s="38">
        <v>10.16</v>
      </c>
      <c r="AC46" s="59">
        <v>0.87360300000000002</v>
      </c>
      <c r="AD46" s="38">
        <v>1.1499999999999999</v>
      </c>
      <c r="AE46" s="59">
        <v>9.8881999999999998E-2</v>
      </c>
      <c r="AF46" s="38">
        <v>0.32</v>
      </c>
      <c r="AG46" s="59">
        <v>2.7515000000000001E-2</v>
      </c>
      <c r="AH46" s="38">
        <v>11.63</v>
      </c>
      <c r="AI46" s="46">
        <v>1</v>
      </c>
    </row>
    <row r="47" spans="1:35" ht="15.75" thickBot="1" x14ac:dyDescent="0.3">
      <c r="A47" s="36">
        <v>18</v>
      </c>
      <c r="B47" s="37" t="s">
        <v>28</v>
      </c>
      <c r="C47" s="38" t="s">
        <v>85</v>
      </c>
      <c r="D47" s="38">
        <v>34.369999999999997</v>
      </c>
      <c r="E47" s="52">
        <v>0.63261500000000004</v>
      </c>
      <c r="F47" s="38">
        <v>11.39</v>
      </c>
      <c r="G47" s="52">
        <v>0.209645</v>
      </c>
      <c r="H47" s="38">
        <v>8.57</v>
      </c>
      <c r="I47" s="52">
        <v>0.15773999999999999</v>
      </c>
      <c r="J47" s="39">
        <v>54.33</v>
      </c>
      <c r="K47" s="48">
        <v>1</v>
      </c>
      <c r="L47" s="38">
        <v>125.34</v>
      </c>
      <c r="M47" s="56">
        <v>0.70841600000000005</v>
      </c>
      <c r="N47" s="38">
        <v>22.39</v>
      </c>
      <c r="O47" s="56">
        <v>0.12654699999999999</v>
      </c>
      <c r="P47" s="38">
        <v>29.2</v>
      </c>
      <c r="Q47" s="56">
        <v>0.16503699999999999</v>
      </c>
      <c r="R47" s="39">
        <v>176.93</v>
      </c>
      <c r="S47" s="48">
        <v>1</v>
      </c>
      <c r="T47" s="38">
        <v>68.47</v>
      </c>
      <c r="U47" s="58">
        <v>0.14927599999999999</v>
      </c>
      <c r="V47" s="38">
        <v>115.31</v>
      </c>
      <c r="W47" s="58">
        <v>0.25139499999999998</v>
      </c>
      <c r="X47" s="38">
        <v>274.89999999999998</v>
      </c>
      <c r="Y47" s="58">
        <v>0.599329</v>
      </c>
      <c r="Z47" s="39">
        <v>458.67999999999995</v>
      </c>
      <c r="AA47" s="48">
        <v>1</v>
      </c>
      <c r="AB47" s="38">
        <v>11.37</v>
      </c>
      <c r="AC47" s="59">
        <v>0.23289599999999999</v>
      </c>
      <c r="AD47" s="38">
        <v>26.21</v>
      </c>
      <c r="AE47" s="59">
        <v>0.53686999999999996</v>
      </c>
      <c r="AF47" s="38">
        <v>11.24</v>
      </c>
      <c r="AG47" s="59">
        <v>0.23023399999999999</v>
      </c>
      <c r="AH47" s="38">
        <v>48.82</v>
      </c>
      <c r="AI47" s="46">
        <v>1</v>
      </c>
    </row>
    <row r="48" spans="1:35" ht="15.75" thickBot="1" x14ac:dyDescent="0.3">
      <c r="A48" s="36">
        <v>19</v>
      </c>
      <c r="B48" s="37" t="s">
        <v>29</v>
      </c>
      <c r="C48" s="38" t="s">
        <v>86</v>
      </c>
      <c r="D48" s="38">
        <v>64.08</v>
      </c>
      <c r="E48" s="52">
        <v>0.65790599999999999</v>
      </c>
      <c r="F48" s="38">
        <v>10.48</v>
      </c>
      <c r="G48" s="52">
        <v>0.107598</v>
      </c>
      <c r="H48" s="38">
        <v>22.84</v>
      </c>
      <c r="I48" s="52">
        <v>0.23449700000000001</v>
      </c>
      <c r="J48" s="39">
        <v>97.4</v>
      </c>
      <c r="K48" s="48">
        <v>1.0000009999999999</v>
      </c>
      <c r="L48" s="38">
        <v>116.89</v>
      </c>
      <c r="M48" s="56">
        <v>0.723329</v>
      </c>
      <c r="N48" s="38">
        <v>23.83</v>
      </c>
      <c r="O48" s="56">
        <v>0.14746300000000001</v>
      </c>
      <c r="P48" s="38">
        <v>20.88</v>
      </c>
      <c r="Q48" s="56">
        <v>0.12920799999999999</v>
      </c>
      <c r="R48" s="39">
        <v>161.6</v>
      </c>
      <c r="S48" s="48">
        <v>1</v>
      </c>
      <c r="T48" s="38">
        <v>105.74</v>
      </c>
      <c r="U48" s="58">
        <v>0.130629</v>
      </c>
      <c r="V48" s="38">
        <v>230.48</v>
      </c>
      <c r="W48" s="58">
        <v>0.28472999999999998</v>
      </c>
      <c r="X48" s="38">
        <v>473.25</v>
      </c>
      <c r="Y48" s="58">
        <v>0.584642</v>
      </c>
      <c r="Z48" s="39">
        <v>809.47</v>
      </c>
      <c r="AA48" s="48">
        <v>1.0000009999999999</v>
      </c>
      <c r="AB48" s="38">
        <v>9.2200000000000006</v>
      </c>
      <c r="AC48" s="59">
        <v>1</v>
      </c>
      <c r="AD48" s="38"/>
      <c r="AE48" s="59"/>
      <c r="AF48" s="38"/>
      <c r="AG48" s="59"/>
      <c r="AH48" s="38">
        <v>9.2200000000000006</v>
      </c>
      <c r="AI48" s="46">
        <v>1</v>
      </c>
    </row>
    <row r="49" spans="1:35" ht="15.75" thickBot="1" x14ac:dyDescent="0.3">
      <c r="A49" s="40" t="s">
        <v>30</v>
      </c>
      <c r="B49" s="41"/>
      <c r="C49" s="31" t="s">
        <v>30</v>
      </c>
      <c r="D49" s="42">
        <v>1990.2899999999997</v>
      </c>
      <c r="E49" s="53">
        <v>13.646583999999999</v>
      </c>
      <c r="F49" s="42">
        <v>297.84000000000003</v>
      </c>
      <c r="G49" s="53">
        <v>2.3239479999999997</v>
      </c>
      <c r="H49" s="42">
        <v>395.70000000000005</v>
      </c>
      <c r="I49" s="53">
        <v>3.029471</v>
      </c>
      <c r="J49" s="42">
        <v>2683.8299999999995</v>
      </c>
      <c r="K49" s="47">
        <v>19.000003</v>
      </c>
      <c r="L49" s="42">
        <v>2131.34</v>
      </c>
      <c r="M49" s="55">
        <v>11.108974999999999</v>
      </c>
      <c r="N49" s="42">
        <v>505.64999999999992</v>
      </c>
      <c r="O49" s="55">
        <v>2.8558729999999999</v>
      </c>
      <c r="P49" s="42">
        <v>911.3900000000001</v>
      </c>
      <c r="Q49" s="55">
        <v>5.0351500000000007</v>
      </c>
      <c r="R49" s="43">
        <v>3548.3799999999997</v>
      </c>
      <c r="S49" s="57">
        <v>18.999997999999998</v>
      </c>
      <c r="T49" s="42">
        <v>1751.7199999999998</v>
      </c>
      <c r="U49" s="54">
        <v>4.5848940000000002</v>
      </c>
      <c r="V49" s="42">
        <v>2249.5600000000004</v>
      </c>
      <c r="W49" s="54">
        <v>5.037005999999999</v>
      </c>
      <c r="X49" s="42">
        <v>4284.59</v>
      </c>
      <c r="Y49" s="54">
        <v>9.3780990000000006</v>
      </c>
      <c r="Z49" s="42">
        <v>8285.869999999999</v>
      </c>
      <c r="AA49" s="47">
        <v>18.999999000000003</v>
      </c>
      <c r="AB49" s="42">
        <v>739.44</v>
      </c>
      <c r="AC49" s="60">
        <v>13.440756999999998</v>
      </c>
      <c r="AD49" s="42">
        <v>250.90000000000003</v>
      </c>
      <c r="AE49" s="60">
        <v>4.6393529999999998</v>
      </c>
      <c r="AF49" s="42">
        <v>48.2</v>
      </c>
      <c r="AG49" s="60">
        <v>0.91988899999999996</v>
      </c>
      <c r="AH49" s="42">
        <v>1038.5400000000002</v>
      </c>
      <c r="AI49" s="47">
        <v>18.999999000000003</v>
      </c>
    </row>
    <row r="52" spans="1:35" x14ac:dyDescent="0.25">
      <c r="C52" t="s">
        <v>87</v>
      </c>
      <c r="I52" t="s">
        <v>87</v>
      </c>
      <c r="W52" t="s">
        <v>97</v>
      </c>
      <c r="Z52" t="s">
        <v>2</v>
      </c>
    </row>
    <row r="54" spans="1:35" x14ac:dyDescent="0.25">
      <c r="C54" s="1" t="s">
        <v>91</v>
      </c>
      <c r="D54" t="s">
        <v>88</v>
      </c>
      <c r="E54" t="s">
        <v>89</v>
      </c>
      <c r="F54" t="s">
        <v>90</v>
      </c>
      <c r="W54" s="1" t="s">
        <v>91</v>
      </c>
      <c r="X54" t="s">
        <v>98</v>
      </c>
      <c r="Y54" t="s">
        <v>99</v>
      </c>
      <c r="Z54" t="s">
        <v>49</v>
      </c>
    </row>
    <row r="55" spans="1:35" x14ac:dyDescent="0.25">
      <c r="C55" s="61" t="s">
        <v>68</v>
      </c>
      <c r="D55" s="50">
        <v>0.899146</v>
      </c>
      <c r="E55" s="50">
        <v>4.5464999999999998E-2</v>
      </c>
      <c r="F55" s="50">
        <v>5.5389000000000001E-2</v>
      </c>
      <c r="W55" s="61" t="s">
        <v>69</v>
      </c>
      <c r="X55" s="62">
        <v>114.96</v>
      </c>
      <c r="Y55" s="62">
        <v>15.29</v>
      </c>
      <c r="Z55" s="62">
        <v>8.4700000000000006</v>
      </c>
    </row>
    <row r="56" spans="1:35" x14ac:dyDescent="0.25">
      <c r="C56" s="61" t="s">
        <v>73</v>
      </c>
      <c r="D56" s="50">
        <v>0.88609400000000005</v>
      </c>
      <c r="E56" s="50">
        <v>5.6304E-2</v>
      </c>
      <c r="F56" s="50">
        <v>5.7602E-2</v>
      </c>
    </row>
    <row r="57" spans="1:35" x14ac:dyDescent="0.25">
      <c r="C57" s="61" t="s">
        <v>69</v>
      </c>
      <c r="D57" s="50">
        <v>0.82872000000000001</v>
      </c>
      <c r="E57" s="50">
        <v>0.110222</v>
      </c>
      <c r="F57" s="50">
        <v>6.1058000000000001E-2</v>
      </c>
    </row>
    <row r="58" spans="1:35" x14ac:dyDescent="0.25">
      <c r="C58" s="61" t="s">
        <v>70</v>
      </c>
      <c r="D58" s="50">
        <v>0.82432799999999995</v>
      </c>
      <c r="E58" s="50">
        <v>6.6793000000000005E-2</v>
      </c>
      <c r="F58" s="50">
        <v>0.108879</v>
      </c>
    </row>
    <row r="59" spans="1:35" x14ac:dyDescent="0.25">
      <c r="C59" s="61" t="s">
        <v>79</v>
      </c>
      <c r="D59" s="50">
        <v>0.79370499999999999</v>
      </c>
      <c r="E59" s="50">
        <v>0.13043099999999999</v>
      </c>
      <c r="F59" s="50">
        <v>7.5864000000000001E-2</v>
      </c>
    </row>
    <row r="60" spans="1:35" x14ac:dyDescent="0.25">
      <c r="C60" s="61" t="s">
        <v>80</v>
      </c>
      <c r="D60" s="50">
        <v>0.77304799999999996</v>
      </c>
      <c r="E60" s="50">
        <v>0.12836400000000001</v>
      </c>
      <c r="F60" s="50">
        <v>9.8587999999999995E-2</v>
      </c>
    </row>
    <row r="61" spans="1:35" x14ac:dyDescent="0.25">
      <c r="C61" s="61" t="s">
        <v>78</v>
      </c>
      <c r="D61" s="50">
        <v>0.75212299999999999</v>
      </c>
      <c r="E61" s="50">
        <v>9.2097999999999999E-2</v>
      </c>
      <c r="F61" s="50">
        <v>0.155779</v>
      </c>
    </row>
    <row r="62" spans="1:35" x14ac:dyDescent="0.25">
      <c r="C62" s="61" t="s">
        <v>82</v>
      </c>
      <c r="D62" s="50">
        <v>0.736564</v>
      </c>
      <c r="E62" s="50">
        <v>0.118571</v>
      </c>
      <c r="F62" s="50">
        <v>0.14486499999999999</v>
      </c>
    </row>
    <row r="63" spans="1:35" x14ac:dyDescent="0.25">
      <c r="C63" s="61" t="s">
        <v>83</v>
      </c>
      <c r="D63" s="50">
        <v>0.73159300000000005</v>
      </c>
      <c r="E63" s="50">
        <v>0.122209</v>
      </c>
      <c r="F63" s="50">
        <v>0.14619799999999999</v>
      </c>
    </row>
    <row r="64" spans="1:35" x14ac:dyDescent="0.25">
      <c r="C64" s="61" t="s">
        <v>76</v>
      </c>
      <c r="D64" s="50">
        <v>0.73095699999999997</v>
      </c>
      <c r="E64" s="50">
        <v>0.12817700000000001</v>
      </c>
      <c r="F64" s="50">
        <v>0.14086599999999999</v>
      </c>
    </row>
    <row r="65" spans="3:26" x14ac:dyDescent="0.25">
      <c r="C65" s="61" t="s">
        <v>77</v>
      </c>
      <c r="D65" s="50">
        <v>0.72794599999999998</v>
      </c>
      <c r="E65" s="50">
        <v>0.13844999999999999</v>
      </c>
      <c r="F65" s="50">
        <v>0.133605</v>
      </c>
    </row>
    <row r="66" spans="3:26" x14ac:dyDescent="0.25">
      <c r="C66" s="61" t="s">
        <v>75</v>
      </c>
      <c r="D66" s="50">
        <v>0.72397199999999995</v>
      </c>
      <c r="E66" s="50">
        <v>0.117937</v>
      </c>
      <c r="F66" s="50">
        <v>0.15809100000000001</v>
      </c>
    </row>
    <row r="67" spans="3:26" x14ac:dyDescent="0.25">
      <c r="C67" s="61" t="s">
        <v>84</v>
      </c>
      <c r="D67" s="50">
        <v>0.69838599999999995</v>
      </c>
      <c r="E67" s="50">
        <v>0.20135900000000001</v>
      </c>
      <c r="F67" s="50">
        <v>0.100255</v>
      </c>
    </row>
    <row r="68" spans="3:26" x14ac:dyDescent="0.25">
      <c r="C68" s="61" t="s">
        <v>86</v>
      </c>
      <c r="D68" s="50">
        <v>0.65790599999999999</v>
      </c>
      <c r="E68" s="50">
        <v>0.107598</v>
      </c>
      <c r="F68" s="50">
        <v>0.23449700000000001</v>
      </c>
    </row>
    <row r="69" spans="3:26" x14ac:dyDescent="0.25">
      <c r="C69" s="61" t="s">
        <v>71</v>
      </c>
      <c r="D69" s="50">
        <v>0.65249999999999997</v>
      </c>
      <c r="E69" s="50">
        <v>0.111875</v>
      </c>
      <c r="F69" s="50">
        <v>0.235625</v>
      </c>
    </row>
    <row r="70" spans="3:26" x14ac:dyDescent="0.25">
      <c r="C70" s="61" t="s">
        <v>81</v>
      </c>
      <c r="D70" s="50">
        <v>0.63943000000000005</v>
      </c>
      <c r="E70" s="50">
        <v>0.202685</v>
      </c>
      <c r="F70" s="50">
        <v>0.157886</v>
      </c>
    </row>
    <row r="71" spans="3:26" x14ac:dyDescent="0.25">
      <c r="C71" s="61" t="s">
        <v>85</v>
      </c>
      <c r="D71" s="50">
        <v>0.63261500000000004</v>
      </c>
      <c r="E71" s="50">
        <v>0.209645</v>
      </c>
      <c r="F71" s="50">
        <v>0.15773999999999999</v>
      </c>
    </row>
    <row r="72" spans="3:26" x14ac:dyDescent="0.25">
      <c r="C72" s="61" t="s">
        <v>72</v>
      </c>
      <c r="D72" s="50">
        <v>0.48300700000000002</v>
      </c>
      <c r="E72" s="50">
        <v>0.12360500000000001</v>
      </c>
      <c r="F72" s="50">
        <v>0.39338800000000002</v>
      </c>
    </row>
    <row r="73" spans="3:26" x14ac:dyDescent="0.25">
      <c r="C73" s="61" t="s">
        <v>74</v>
      </c>
      <c r="D73" s="50">
        <v>0.47454400000000002</v>
      </c>
      <c r="E73" s="50">
        <v>0.11216</v>
      </c>
      <c r="F73" s="50">
        <v>0.413296</v>
      </c>
    </row>
    <row r="74" spans="3:26" x14ac:dyDescent="0.25">
      <c r="C74" s="61" t="s">
        <v>30</v>
      </c>
      <c r="D74" s="50">
        <v>13.646584000000001</v>
      </c>
      <c r="E74" s="50">
        <v>2.3239480000000001</v>
      </c>
      <c r="F74" s="50">
        <v>3.029471</v>
      </c>
    </row>
    <row r="75" spans="3:26" x14ac:dyDescent="0.25">
      <c r="W75" t="s">
        <v>107</v>
      </c>
    </row>
    <row r="76" spans="3:26" x14ac:dyDescent="0.25">
      <c r="C76" t="s">
        <v>95</v>
      </c>
    </row>
    <row r="77" spans="3:26" x14ac:dyDescent="0.25">
      <c r="C77" s="1" t="s">
        <v>91</v>
      </c>
      <c r="D77" t="s">
        <v>92</v>
      </c>
      <c r="E77" t="s">
        <v>93</v>
      </c>
      <c r="F77" t="s">
        <v>94</v>
      </c>
      <c r="W77" s="1" t="s">
        <v>91</v>
      </c>
      <c r="X77" t="s">
        <v>104</v>
      </c>
      <c r="Y77" t="s">
        <v>105</v>
      </c>
      <c r="Z77" t="s">
        <v>106</v>
      </c>
    </row>
    <row r="78" spans="3:26" x14ac:dyDescent="0.25">
      <c r="C78" s="61" t="s">
        <v>86</v>
      </c>
      <c r="D78" s="50">
        <v>0.723329</v>
      </c>
      <c r="E78" s="50">
        <v>0.14746300000000001</v>
      </c>
      <c r="F78" s="50">
        <v>0.12920799999999999</v>
      </c>
      <c r="W78" s="61" t="s">
        <v>71</v>
      </c>
      <c r="X78" s="62">
        <v>102.46</v>
      </c>
      <c r="Y78" s="62">
        <v>20.99</v>
      </c>
      <c r="Z78" s="62">
        <v>57.73</v>
      </c>
    </row>
    <row r="79" spans="3:26" x14ac:dyDescent="0.25">
      <c r="C79" s="61" t="s">
        <v>78</v>
      </c>
      <c r="D79" s="50">
        <v>0.71174000000000004</v>
      </c>
      <c r="E79" s="50">
        <v>6.9202E-2</v>
      </c>
      <c r="F79" s="50">
        <v>0.219058</v>
      </c>
    </row>
    <row r="80" spans="3:26" x14ac:dyDescent="0.25">
      <c r="C80" s="61" t="s">
        <v>85</v>
      </c>
      <c r="D80" s="50">
        <v>0.70841600000000005</v>
      </c>
      <c r="E80" s="50">
        <v>0.12654699999999999</v>
      </c>
      <c r="F80" s="50">
        <v>0.16503699999999999</v>
      </c>
    </row>
    <row r="81" spans="3:6" x14ac:dyDescent="0.25">
      <c r="C81" s="61" t="s">
        <v>73</v>
      </c>
      <c r="D81" s="50">
        <v>0.68313199999999996</v>
      </c>
      <c r="E81" s="50">
        <v>0.15187100000000001</v>
      </c>
      <c r="F81" s="50">
        <v>0.164997</v>
      </c>
    </row>
    <row r="82" spans="3:6" x14ac:dyDescent="0.25">
      <c r="C82" s="61" t="s">
        <v>72</v>
      </c>
      <c r="D82" s="50">
        <v>0.67734099999999997</v>
      </c>
      <c r="E82" s="50">
        <v>0.163801</v>
      </c>
      <c r="F82" s="50">
        <v>0.158858</v>
      </c>
    </row>
    <row r="83" spans="3:6" x14ac:dyDescent="0.25">
      <c r="C83" s="61" t="s">
        <v>74</v>
      </c>
      <c r="D83" s="50">
        <v>0.67405400000000004</v>
      </c>
      <c r="E83" s="50">
        <v>0.12808800000000001</v>
      </c>
      <c r="F83" s="50">
        <v>0.19785700000000001</v>
      </c>
    </row>
    <row r="84" spans="3:6" x14ac:dyDescent="0.25">
      <c r="C84" s="61" t="s">
        <v>75</v>
      </c>
      <c r="D84" s="50">
        <v>0.67189600000000005</v>
      </c>
      <c r="E84" s="50">
        <v>0.13458800000000001</v>
      </c>
      <c r="F84" s="50">
        <v>0.19351599999999999</v>
      </c>
    </row>
    <row r="85" spans="3:6" x14ac:dyDescent="0.25">
      <c r="C85" s="61" t="s">
        <v>83</v>
      </c>
      <c r="D85" s="50">
        <v>0.65001799999999998</v>
      </c>
      <c r="E85" s="50">
        <v>0.166744</v>
      </c>
      <c r="F85" s="50">
        <v>0.18323800000000001</v>
      </c>
    </row>
    <row r="86" spans="3:6" x14ac:dyDescent="0.25">
      <c r="C86" s="61" t="s">
        <v>77</v>
      </c>
      <c r="D86" s="50">
        <v>0.61694000000000004</v>
      </c>
      <c r="E86" s="50">
        <v>0.118427</v>
      </c>
      <c r="F86" s="50">
        <v>0.26463300000000001</v>
      </c>
    </row>
    <row r="87" spans="3:6" x14ac:dyDescent="0.25">
      <c r="C87" s="61" t="s">
        <v>68</v>
      </c>
      <c r="D87" s="50">
        <v>0.61188299999999995</v>
      </c>
      <c r="E87" s="50">
        <v>0.13583700000000001</v>
      </c>
      <c r="F87" s="50">
        <v>0.25228</v>
      </c>
    </row>
    <row r="88" spans="3:6" x14ac:dyDescent="0.25">
      <c r="C88" s="61" t="s">
        <v>71</v>
      </c>
      <c r="D88" s="50">
        <v>0.56551499999999999</v>
      </c>
      <c r="E88" s="50">
        <v>0.115852</v>
      </c>
      <c r="F88" s="50">
        <v>0.318633</v>
      </c>
    </row>
    <row r="89" spans="3:6" x14ac:dyDescent="0.25">
      <c r="C89" s="61" t="s">
        <v>70</v>
      </c>
      <c r="D89" s="50">
        <v>0.56539700000000004</v>
      </c>
      <c r="E89" s="50">
        <v>0.129139</v>
      </c>
      <c r="F89" s="50">
        <v>0.30546400000000001</v>
      </c>
    </row>
    <row r="90" spans="3:6" x14ac:dyDescent="0.25">
      <c r="C90" s="61" t="s">
        <v>69</v>
      </c>
      <c r="D90" s="50">
        <v>0.56347199999999997</v>
      </c>
      <c r="E90" s="50">
        <v>0.14729999999999999</v>
      </c>
      <c r="F90" s="50">
        <v>0.28922799999999999</v>
      </c>
    </row>
    <row r="91" spans="3:6" x14ac:dyDescent="0.25">
      <c r="C91" s="61" t="s">
        <v>80</v>
      </c>
      <c r="D91" s="50">
        <v>0.56170299999999995</v>
      </c>
      <c r="E91" s="50">
        <v>0.16191900000000001</v>
      </c>
      <c r="F91" s="50">
        <v>0.27637800000000001</v>
      </c>
    </row>
    <row r="92" spans="3:6" x14ac:dyDescent="0.25">
      <c r="C92" s="61" t="s">
        <v>76</v>
      </c>
      <c r="D92" s="50">
        <v>0.54014099999999998</v>
      </c>
      <c r="E92" s="50">
        <v>0.118145</v>
      </c>
      <c r="F92" s="50">
        <v>0.34171400000000002</v>
      </c>
    </row>
    <row r="93" spans="3:6" x14ac:dyDescent="0.25">
      <c r="C93" s="61" t="s">
        <v>84</v>
      </c>
      <c r="D93" s="50">
        <v>0.46651399999999998</v>
      </c>
      <c r="E93" s="50">
        <v>0.17601600000000001</v>
      </c>
      <c r="F93" s="50">
        <v>0.35747000000000001</v>
      </c>
    </row>
    <row r="94" spans="3:6" x14ac:dyDescent="0.25">
      <c r="C94" s="61" t="s">
        <v>81</v>
      </c>
      <c r="D94" s="50">
        <v>0.42471999999999999</v>
      </c>
      <c r="E94" s="50">
        <v>0.21309700000000001</v>
      </c>
      <c r="F94" s="50">
        <v>0.36218299999999998</v>
      </c>
    </row>
    <row r="95" spans="3:6" x14ac:dyDescent="0.25">
      <c r="C95" s="61" t="s">
        <v>82</v>
      </c>
      <c r="D95" s="50">
        <v>0.34743800000000002</v>
      </c>
      <c r="E95" s="50">
        <v>0.21374699999999999</v>
      </c>
      <c r="F95" s="50">
        <v>0.43881500000000001</v>
      </c>
    </row>
    <row r="96" spans="3:6" x14ac:dyDescent="0.25">
      <c r="C96" s="61" t="s">
        <v>79</v>
      </c>
      <c r="D96" s="50">
        <v>0.34532600000000002</v>
      </c>
      <c r="E96" s="50">
        <v>0.23809</v>
      </c>
      <c r="F96" s="50">
        <v>0.41658299999999998</v>
      </c>
    </row>
    <row r="97" spans="3:26" x14ac:dyDescent="0.25">
      <c r="C97" s="61" t="s">
        <v>30</v>
      </c>
      <c r="D97" s="50">
        <v>11.108975000000001</v>
      </c>
      <c r="E97" s="50">
        <v>2.8558729999999994</v>
      </c>
      <c r="F97" s="50">
        <v>5.0351499999999998</v>
      </c>
    </row>
    <row r="100" spans="3:26" x14ac:dyDescent="0.25">
      <c r="C100" t="s">
        <v>96</v>
      </c>
      <c r="W100" t="s">
        <v>108</v>
      </c>
    </row>
    <row r="101" spans="3:26" x14ac:dyDescent="0.25">
      <c r="C101" s="1" t="s">
        <v>91</v>
      </c>
      <c r="D101" t="s">
        <v>88</v>
      </c>
      <c r="E101" t="s">
        <v>89</v>
      </c>
      <c r="F101" t="s">
        <v>90</v>
      </c>
      <c r="W101" s="1" t="s">
        <v>91</v>
      </c>
      <c r="X101" t="s">
        <v>109</v>
      </c>
      <c r="Y101" t="s">
        <v>110</v>
      </c>
      <c r="Z101" t="s">
        <v>111</v>
      </c>
    </row>
    <row r="102" spans="3:26" x14ac:dyDescent="0.25">
      <c r="C102" s="61" t="s">
        <v>82</v>
      </c>
      <c r="D102" s="50">
        <v>0.58980500000000002</v>
      </c>
      <c r="E102" s="50">
        <v>0.27263599999999999</v>
      </c>
      <c r="F102" s="50">
        <v>0.13755899999999999</v>
      </c>
      <c r="W102" s="61" t="s">
        <v>81</v>
      </c>
      <c r="X102" s="62">
        <v>78.36</v>
      </c>
      <c r="Y102" s="62">
        <v>46.67</v>
      </c>
      <c r="Z102" s="62">
        <v>48.55</v>
      </c>
    </row>
    <row r="103" spans="3:26" x14ac:dyDescent="0.25">
      <c r="C103" s="61" t="s">
        <v>81</v>
      </c>
      <c r="D103" s="50">
        <v>0.451434</v>
      </c>
      <c r="E103" s="50">
        <v>0.26886700000000002</v>
      </c>
      <c r="F103" s="50">
        <v>0.279698</v>
      </c>
      <c r="W103" s="61" t="s">
        <v>30</v>
      </c>
      <c r="X103" s="62">
        <v>78.36</v>
      </c>
      <c r="Y103" s="62">
        <v>46.67</v>
      </c>
      <c r="Z103" s="62">
        <v>48.55</v>
      </c>
    </row>
    <row r="104" spans="3:26" x14ac:dyDescent="0.25">
      <c r="C104" s="61" t="s">
        <v>77</v>
      </c>
      <c r="D104" s="50">
        <v>0.38782499999999998</v>
      </c>
      <c r="E104" s="50">
        <v>0.38372600000000001</v>
      </c>
      <c r="F104" s="50">
        <v>0.22844900000000001</v>
      </c>
    </row>
    <row r="105" spans="3:26" x14ac:dyDescent="0.25">
      <c r="C105" s="61" t="s">
        <v>76</v>
      </c>
      <c r="D105" s="50">
        <v>0.32045200000000001</v>
      </c>
      <c r="E105" s="50">
        <v>0.22919300000000001</v>
      </c>
      <c r="F105" s="50">
        <v>0.45035500000000001</v>
      </c>
    </row>
    <row r="106" spans="3:26" x14ac:dyDescent="0.25">
      <c r="C106" s="61" t="s">
        <v>73</v>
      </c>
      <c r="D106" s="50">
        <v>0.27439799999999998</v>
      </c>
      <c r="E106" s="50">
        <v>0.197246</v>
      </c>
      <c r="F106" s="50">
        <v>0.52835600000000005</v>
      </c>
    </row>
    <row r="107" spans="3:26" x14ac:dyDescent="0.25">
      <c r="C107" s="61" t="s">
        <v>84</v>
      </c>
      <c r="D107" s="50">
        <v>0.26802700000000002</v>
      </c>
      <c r="E107" s="50">
        <v>0.29183700000000001</v>
      </c>
      <c r="F107" s="50">
        <v>0.44013600000000003</v>
      </c>
    </row>
    <row r="108" spans="3:26" x14ac:dyDescent="0.25">
      <c r="C108" s="61" t="s">
        <v>70</v>
      </c>
      <c r="D108" s="50">
        <v>0.246175</v>
      </c>
      <c r="E108" s="50">
        <v>0.27554000000000001</v>
      </c>
      <c r="F108" s="50">
        <v>0.47828500000000002</v>
      </c>
    </row>
    <row r="109" spans="3:26" x14ac:dyDescent="0.25">
      <c r="C109" s="61" t="s">
        <v>83</v>
      </c>
      <c r="D109" s="50">
        <v>0.22297600000000001</v>
      </c>
      <c r="E109" s="50">
        <v>0.36465199999999998</v>
      </c>
      <c r="F109" s="50">
        <v>0.41237200000000002</v>
      </c>
    </row>
    <row r="110" spans="3:26" x14ac:dyDescent="0.25">
      <c r="C110" s="61" t="s">
        <v>68</v>
      </c>
      <c r="D110" s="50">
        <v>0.22284499999999999</v>
      </c>
      <c r="E110" s="50">
        <v>0.28365699999999999</v>
      </c>
      <c r="F110" s="50">
        <v>0.49349799999999999</v>
      </c>
    </row>
    <row r="111" spans="3:26" x14ac:dyDescent="0.25">
      <c r="C111" s="61" t="s">
        <v>69</v>
      </c>
      <c r="D111" s="50">
        <v>0.21043999999999999</v>
      </c>
      <c r="E111" s="50">
        <v>0.27634999999999998</v>
      </c>
      <c r="F111" s="50">
        <v>0.51320900000000003</v>
      </c>
    </row>
    <row r="112" spans="3:26" x14ac:dyDescent="0.25">
      <c r="C112" s="61" t="s">
        <v>80</v>
      </c>
      <c r="D112" s="50">
        <v>0.2092</v>
      </c>
      <c r="E112" s="50">
        <v>0.294568</v>
      </c>
      <c r="F112" s="50">
        <v>0.49623099999999998</v>
      </c>
    </row>
    <row r="113" spans="3:26" x14ac:dyDescent="0.25">
      <c r="C113" s="61" t="s">
        <v>74</v>
      </c>
      <c r="D113" s="50">
        <v>0.20619499999999999</v>
      </c>
      <c r="E113" s="50">
        <v>0.19237599999999999</v>
      </c>
      <c r="F113" s="50">
        <v>0.60142899999999999</v>
      </c>
    </row>
    <row r="114" spans="3:26" x14ac:dyDescent="0.25">
      <c r="C114" s="61" t="s">
        <v>75</v>
      </c>
      <c r="D114" s="50">
        <v>0.18410000000000001</v>
      </c>
      <c r="E114" s="50">
        <v>0.25202400000000003</v>
      </c>
      <c r="F114" s="50">
        <v>0.56387600000000004</v>
      </c>
    </row>
    <row r="115" spans="3:26" x14ac:dyDescent="0.25">
      <c r="C115" s="61" t="s">
        <v>78</v>
      </c>
      <c r="D115" s="50">
        <v>0.17189099999999999</v>
      </c>
      <c r="E115" s="50">
        <v>0.31213800000000003</v>
      </c>
      <c r="F115" s="50">
        <v>0.51597199999999999</v>
      </c>
    </row>
    <row r="116" spans="3:26" x14ac:dyDescent="0.25">
      <c r="C116" s="61" t="s">
        <v>85</v>
      </c>
      <c r="D116" s="50">
        <v>0.14927599999999999</v>
      </c>
      <c r="E116" s="50">
        <v>0.25139499999999998</v>
      </c>
      <c r="F116" s="50">
        <v>0.599329</v>
      </c>
    </row>
    <row r="117" spans="3:26" x14ac:dyDescent="0.25">
      <c r="C117" s="61" t="s">
        <v>71</v>
      </c>
      <c r="D117" s="50">
        <v>0.143397</v>
      </c>
      <c r="E117" s="50">
        <v>0.176727</v>
      </c>
      <c r="F117" s="50">
        <v>0.67987600000000004</v>
      </c>
    </row>
    <row r="118" spans="3:26" x14ac:dyDescent="0.25">
      <c r="C118" s="61" t="s">
        <v>86</v>
      </c>
      <c r="D118" s="50">
        <v>0.130629</v>
      </c>
      <c r="E118" s="50">
        <v>0.28472999999999998</v>
      </c>
      <c r="F118" s="50">
        <v>0.584642</v>
      </c>
    </row>
    <row r="119" spans="3:26" x14ac:dyDescent="0.25">
      <c r="C119" s="61" t="s">
        <v>79</v>
      </c>
      <c r="D119" s="50">
        <v>0.122269</v>
      </c>
      <c r="E119" s="50">
        <v>0.25533</v>
      </c>
      <c r="F119" s="50">
        <v>0.62240099999999998</v>
      </c>
    </row>
    <row r="120" spans="3:26" x14ac:dyDescent="0.25">
      <c r="C120" s="61" t="s">
        <v>72</v>
      </c>
      <c r="D120" s="50">
        <v>7.356E-2</v>
      </c>
      <c r="E120" s="50">
        <v>0.174014</v>
      </c>
      <c r="F120" s="50">
        <v>0.75242600000000004</v>
      </c>
    </row>
    <row r="121" spans="3:26" x14ac:dyDescent="0.25">
      <c r="C121" s="61" t="s">
        <v>30</v>
      </c>
      <c r="D121" s="50">
        <v>4.5848940000000011</v>
      </c>
      <c r="E121" s="50">
        <v>5.0370059999999999</v>
      </c>
      <c r="F121" s="50">
        <v>9.3780989999999989</v>
      </c>
    </row>
    <row r="125" spans="3:26" x14ac:dyDescent="0.25">
      <c r="C125" t="s">
        <v>5</v>
      </c>
    </row>
    <row r="126" spans="3:26" x14ac:dyDescent="0.25">
      <c r="C126" s="1" t="s">
        <v>91</v>
      </c>
      <c r="D126" t="s">
        <v>88</v>
      </c>
      <c r="E126" t="s">
        <v>89</v>
      </c>
      <c r="F126" t="s">
        <v>90</v>
      </c>
      <c r="W126" s="1" t="s">
        <v>91</v>
      </c>
      <c r="X126" t="s">
        <v>112</v>
      </c>
      <c r="Y126" t="s">
        <v>113</v>
      </c>
      <c r="Z126" t="s">
        <v>114</v>
      </c>
    </row>
    <row r="127" spans="3:26" x14ac:dyDescent="0.25">
      <c r="C127" s="61" t="s">
        <v>71</v>
      </c>
      <c r="D127" s="50">
        <v>1</v>
      </c>
      <c r="E127" s="50"/>
      <c r="F127" s="50"/>
      <c r="W127" s="61" t="s">
        <v>75</v>
      </c>
      <c r="X127" s="62">
        <v>69.459999999999994</v>
      </c>
      <c r="Y127" s="62">
        <v>10.1</v>
      </c>
      <c r="Z127" s="62">
        <v>1.3</v>
      </c>
    </row>
    <row r="128" spans="3:26" x14ac:dyDescent="0.25">
      <c r="C128" s="61" t="s">
        <v>86</v>
      </c>
      <c r="D128" s="50">
        <v>1</v>
      </c>
      <c r="E128" s="50"/>
      <c r="F128" s="50"/>
      <c r="W128" s="61" t="s">
        <v>30</v>
      </c>
      <c r="X128" s="62">
        <v>69.459999999999994</v>
      </c>
      <c r="Y128" s="62">
        <v>10.1</v>
      </c>
      <c r="Z128" s="62">
        <v>1.3</v>
      </c>
    </row>
    <row r="129" spans="3:6" x14ac:dyDescent="0.25">
      <c r="C129" s="61" t="s">
        <v>74</v>
      </c>
      <c r="D129" s="50">
        <v>1</v>
      </c>
      <c r="E129" s="50"/>
      <c r="F129" s="50"/>
    </row>
    <row r="130" spans="3:6" x14ac:dyDescent="0.25">
      <c r="C130" s="61" t="s">
        <v>81</v>
      </c>
      <c r="D130" s="50">
        <v>0.97675900000000004</v>
      </c>
      <c r="E130" s="50">
        <v>8.0700000000000008E-3</v>
      </c>
      <c r="F130" s="50">
        <v>1.5171E-2</v>
      </c>
    </row>
    <row r="131" spans="3:6" x14ac:dyDescent="0.25">
      <c r="C131" s="61" t="s">
        <v>83</v>
      </c>
      <c r="D131" s="50">
        <v>0.95959499999999998</v>
      </c>
      <c r="E131" s="50">
        <v>4.0405000000000003E-2</v>
      </c>
      <c r="F131" s="50"/>
    </row>
    <row r="132" spans="3:6" x14ac:dyDescent="0.25">
      <c r="C132" s="61" t="s">
        <v>79</v>
      </c>
      <c r="D132" s="50">
        <v>0.94479400000000002</v>
      </c>
      <c r="E132" s="50">
        <v>2.9044E-2</v>
      </c>
      <c r="F132" s="50">
        <v>2.6161E-2</v>
      </c>
    </row>
    <row r="133" spans="3:6" x14ac:dyDescent="0.25">
      <c r="C133" s="61" t="s">
        <v>77</v>
      </c>
      <c r="D133" s="50">
        <v>0.90031799999999995</v>
      </c>
      <c r="E133" s="50">
        <v>9.5181000000000002E-2</v>
      </c>
      <c r="F133" s="50">
        <v>4.5009999999999998E-3</v>
      </c>
    </row>
    <row r="134" spans="3:6" x14ac:dyDescent="0.25">
      <c r="C134" s="61" t="s">
        <v>72</v>
      </c>
      <c r="D134" s="50">
        <v>0.88314199999999998</v>
      </c>
      <c r="E134" s="50">
        <v>0.116858</v>
      </c>
      <c r="F134" s="50"/>
    </row>
    <row r="135" spans="3:6" x14ac:dyDescent="0.25">
      <c r="C135" s="61" t="s">
        <v>84</v>
      </c>
      <c r="D135" s="50">
        <v>0.87360300000000002</v>
      </c>
      <c r="E135" s="50">
        <v>9.8881999999999998E-2</v>
      </c>
      <c r="F135" s="50">
        <v>2.7515000000000001E-2</v>
      </c>
    </row>
    <row r="136" spans="3:6" x14ac:dyDescent="0.25">
      <c r="C136" s="61" t="s">
        <v>75</v>
      </c>
      <c r="D136" s="50">
        <v>0.859016</v>
      </c>
      <c r="E136" s="50">
        <v>0.124907</v>
      </c>
      <c r="F136" s="50">
        <v>1.6077000000000001E-2</v>
      </c>
    </row>
    <row r="137" spans="3:6" x14ac:dyDescent="0.25">
      <c r="C137" s="61" t="s">
        <v>76</v>
      </c>
      <c r="D137" s="50">
        <v>0.85019299999999998</v>
      </c>
      <c r="E137" s="50">
        <v>0.149807</v>
      </c>
      <c r="F137" s="50"/>
    </row>
    <row r="138" spans="3:6" x14ac:dyDescent="0.25">
      <c r="C138" s="61" t="s">
        <v>80</v>
      </c>
      <c r="D138" s="50">
        <v>0.78565600000000002</v>
      </c>
      <c r="E138" s="50">
        <v>0.201434</v>
      </c>
      <c r="F138" s="50">
        <v>1.291E-2</v>
      </c>
    </row>
    <row r="139" spans="3:6" x14ac:dyDescent="0.25">
      <c r="C139" s="61" t="s">
        <v>78</v>
      </c>
      <c r="D139" s="50">
        <v>0.62209300000000001</v>
      </c>
      <c r="E139" s="50">
        <v>0.28159600000000001</v>
      </c>
      <c r="F139" s="50">
        <v>9.6310000000000007E-2</v>
      </c>
    </row>
    <row r="140" spans="3:6" x14ac:dyDescent="0.25">
      <c r="C140" s="61" t="s">
        <v>70</v>
      </c>
      <c r="D140" s="50">
        <v>0.53119700000000003</v>
      </c>
      <c r="E140" s="50">
        <v>0.36808400000000002</v>
      </c>
      <c r="F140" s="50">
        <v>0.100719</v>
      </c>
    </row>
    <row r="141" spans="3:6" x14ac:dyDescent="0.25">
      <c r="C141" s="61" t="s">
        <v>73</v>
      </c>
      <c r="D141" s="50">
        <v>0.37249100000000002</v>
      </c>
      <c r="E141" s="50">
        <v>0.51895899999999995</v>
      </c>
      <c r="F141" s="50">
        <v>0.10854999999999999</v>
      </c>
    </row>
    <row r="142" spans="3:6" x14ac:dyDescent="0.25">
      <c r="C142" s="61" t="s">
        <v>68</v>
      </c>
      <c r="D142" s="50">
        <v>0.25867200000000001</v>
      </c>
      <c r="E142" s="50">
        <v>0.70535099999999995</v>
      </c>
      <c r="F142" s="50">
        <v>3.5978000000000003E-2</v>
      </c>
    </row>
    <row r="143" spans="3:6" x14ac:dyDescent="0.25">
      <c r="C143" s="61" t="s">
        <v>85</v>
      </c>
      <c r="D143" s="50">
        <v>0.23289599999999999</v>
      </c>
      <c r="E143" s="50">
        <v>0.53686999999999996</v>
      </c>
      <c r="F143" s="50">
        <v>0.23023399999999999</v>
      </c>
    </row>
    <row r="144" spans="3:6" x14ac:dyDescent="0.25">
      <c r="C144" s="61" t="s">
        <v>69</v>
      </c>
      <c r="D144" s="50">
        <v>0.21102199999999999</v>
      </c>
      <c r="E144" s="50">
        <v>0.73569200000000001</v>
      </c>
      <c r="F144" s="50">
        <v>5.3287000000000001E-2</v>
      </c>
    </row>
    <row r="145" spans="3:6" x14ac:dyDescent="0.25">
      <c r="C145" s="61" t="s">
        <v>82</v>
      </c>
      <c r="D145" s="50">
        <v>0.17931</v>
      </c>
      <c r="E145" s="50">
        <v>0.62821300000000002</v>
      </c>
      <c r="F145" s="50">
        <v>0.19247600000000001</v>
      </c>
    </row>
    <row r="146" spans="3:6" x14ac:dyDescent="0.25">
      <c r="C146" s="61" t="s">
        <v>30</v>
      </c>
      <c r="D146" s="50">
        <v>13.440757000000001</v>
      </c>
      <c r="E146" s="50">
        <v>4.6393530000000007</v>
      </c>
      <c r="F146" s="50">
        <v>0.91988900000000007</v>
      </c>
    </row>
    <row r="157" spans="3:6" x14ac:dyDescent="0.25">
      <c r="E157">
        <v>9.7799999999999994</v>
      </c>
      <c r="F157" s="29">
        <f>+E157/$E$160</f>
        <v>0.18044280442804425</v>
      </c>
    </row>
    <row r="158" spans="3:6" x14ac:dyDescent="0.25">
      <c r="E158">
        <v>42.47</v>
      </c>
      <c r="F158" s="29">
        <f t="shared" ref="F158:F160" si="0">+E158/$E$160</f>
        <v>0.78357933579335792</v>
      </c>
    </row>
    <row r="159" spans="3:6" x14ac:dyDescent="0.25">
      <c r="E159">
        <v>1.95</v>
      </c>
      <c r="F159" s="29">
        <f t="shared" si="0"/>
        <v>3.5977859778597784E-2</v>
      </c>
    </row>
    <row r="160" spans="3:6" x14ac:dyDescent="0.25">
      <c r="E160">
        <f>SUM(E157:E159)</f>
        <v>54.2</v>
      </c>
      <c r="F160" s="29">
        <f t="shared" si="0"/>
        <v>1</v>
      </c>
    </row>
    <row r="167" spans="3:7" x14ac:dyDescent="0.25">
      <c r="C167" s="85" t="s">
        <v>91</v>
      </c>
      <c r="D167" s="85" t="s">
        <v>2</v>
      </c>
      <c r="E167" s="85" t="s">
        <v>3</v>
      </c>
      <c r="F167" s="85" t="s">
        <v>4</v>
      </c>
      <c r="G167" s="85" t="s">
        <v>5</v>
      </c>
    </row>
    <row r="168" spans="3:7" x14ac:dyDescent="0.25">
      <c r="C168" s="91" t="s">
        <v>68</v>
      </c>
      <c r="D168" s="92">
        <v>332.56</v>
      </c>
      <c r="E168" s="92">
        <v>251.10999999999999</v>
      </c>
      <c r="F168" s="92">
        <v>535.26</v>
      </c>
      <c r="G168" s="92">
        <v>54.2</v>
      </c>
    </row>
    <row r="169" spans="3:7" x14ac:dyDescent="0.25">
      <c r="C169" s="91" t="s">
        <v>77</v>
      </c>
      <c r="D169" s="92">
        <v>218.77999999999997</v>
      </c>
      <c r="E169" s="92">
        <v>359.97</v>
      </c>
      <c r="F169" s="92">
        <v>736.62</v>
      </c>
      <c r="G169" s="92">
        <v>75.540000000000006</v>
      </c>
    </row>
    <row r="170" spans="3:7" x14ac:dyDescent="0.25">
      <c r="C170" s="91" t="s">
        <v>78</v>
      </c>
      <c r="D170" s="92">
        <v>346.26</v>
      </c>
      <c r="E170" s="92">
        <v>279.47000000000003</v>
      </c>
      <c r="F170" s="92">
        <v>1069.4000000000001</v>
      </c>
      <c r="G170" s="92">
        <v>136.33000000000001</v>
      </c>
    </row>
    <row r="171" spans="3:7" x14ac:dyDescent="0.25">
      <c r="C171" s="91" t="s">
        <v>79</v>
      </c>
      <c r="D171" s="92">
        <v>116.92</v>
      </c>
      <c r="E171" s="92">
        <v>199.84</v>
      </c>
      <c r="F171" s="92">
        <v>264.99</v>
      </c>
      <c r="G171" s="92">
        <v>93.65</v>
      </c>
    </row>
    <row r="172" spans="3:7" x14ac:dyDescent="0.25">
      <c r="C172" s="91" t="s">
        <v>80</v>
      </c>
      <c r="D172" s="92">
        <v>150.12</v>
      </c>
      <c r="E172" s="92">
        <v>212.39</v>
      </c>
      <c r="F172" s="92">
        <v>244.12</v>
      </c>
      <c r="G172" s="92">
        <v>97.600000000000009</v>
      </c>
    </row>
    <row r="173" spans="3:7" x14ac:dyDescent="0.25">
      <c r="C173" s="91" t="s">
        <v>81</v>
      </c>
      <c r="D173" s="92">
        <v>59.599999999999994</v>
      </c>
      <c r="E173" s="92">
        <v>135.76</v>
      </c>
      <c r="F173" s="92">
        <v>173.57999999999998</v>
      </c>
      <c r="G173" s="92">
        <v>30.98</v>
      </c>
    </row>
    <row r="174" spans="3:7" x14ac:dyDescent="0.25">
      <c r="C174" s="91" t="s">
        <v>82</v>
      </c>
      <c r="D174" s="92">
        <v>60.47</v>
      </c>
      <c r="E174" s="92">
        <v>87.44</v>
      </c>
      <c r="F174" s="92">
        <v>128.88999999999999</v>
      </c>
      <c r="G174" s="92">
        <v>15.95</v>
      </c>
    </row>
    <row r="175" spans="3:7" x14ac:dyDescent="0.25">
      <c r="C175" s="91" t="s">
        <v>83</v>
      </c>
      <c r="D175" s="92">
        <v>198.84</v>
      </c>
      <c r="E175" s="92">
        <v>216.44</v>
      </c>
      <c r="F175" s="92">
        <v>478.84000000000003</v>
      </c>
      <c r="G175" s="92">
        <v>124.49</v>
      </c>
    </row>
    <row r="176" spans="3:7" x14ac:dyDescent="0.25">
      <c r="C176" s="91" t="s">
        <v>84</v>
      </c>
      <c r="D176" s="92">
        <v>11.77</v>
      </c>
      <c r="E176" s="92">
        <v>34.940000000000005</v>
      </c>
      <c r="F176" s="92">
        <v>29.4</v>
      </c>
      <c r="G176" s="92">
        <v>11.63</v>
      </c>
    </row>
    <row r="177" spans="3:7" x14ac:dyDescent="0.25">
      <c r="C177" s="91" t="s">
        <v>85</v>
      </c>
      <c r="D177" s="92">
        <v>54.33</v>
      </c>
      <c r="E177" s="92">
        <v>176.93</v>
      </c>
      <c r="F177" s="92">
        <v>458.67999999999995</v>
      </c>
      <c r="G177" s="92">
        <v>48.82</v>
      </c>
    </row>
    <row r="178" spans="3:7" x14ac:dyDescent="0.25">
      <c r="C178" s="91" t="s">
        <v>86</v>
      </c>
      <c r="D178" s="92">
        <v>97.4</v>
      </c>
      <c r="E178" s="92">
        <v>161.6</v>
      </c>
      <c r="F178" s="92">
        <v>809.47</v>
      </c>
      <c r="G178" s="92">
        <v>9.2200000000000006</v>
      </c>
    </row>
    <row r="179" spans="3:7" x14ac:dyDescent="0.25">
      <c r="C179" s="91" t="s">
        <v>69</v>
      </c>
      <c r="D179" s="92">
        <v>138.72</v>
      </c>
      <c r="E179" s="92">
        <v>176.85</v>
      </c>
      <c r="F179" s="92">
        <v>220.3</v>
      </c>
      <c r="G179" s="92">
        <v>65.87</v>
      </c>
    </row>
    <row r="180" spans="3:7" x14ac:dyDescent="0.25">
      <c r="C180" s="91" t="s">
        <v>70</v>
      </c>
      <c r="D180" s="92">
        <v>36.83</v>
      </c>
      <c r="E180" s="92">
        <v>96.64</v>
      </c>
      <c r="F180" s="92">
        <v>145.75</v>
      </c>
      <c r="G180" s="92">
        <v>76.45</v>
      </c>
    </row>
    <row r="181" spans="3:7" x14ac:dyDescent="0.25">
      <c r="C181" s="91" t="s">
        <v>71</v>
      </c>
      <c r="D181" s="92">
        <v>64</v>
      </c>
      <c r="E181" s="92">
        <v>181.17999999999998</v>
      </c>
      <c r="F181" s="92">
        <v>476.44</v>
      </c>
      <c r="G181" s="92">
        <v>18.170000000000002</v>
      </c>
    </row>
    <row r="182" spans="3:7" x14ac:dyDescent="0.25">
      <c r="C182" s="91" t="s">
        <v>72</v>
      </c>
      <c r="D182" s="92">
        <v>119.17000000000002</v>
      </c>
      <c r="E182" s="92">
        <v>143.65</v>
      </c>
      <c r="F182" s="92">
        <v>460.71</v>
      </c>
      <c r="G182" s="92">
        <v>5.2200000000000006</v>
      </c>
    </row>
    <row r="183" spans="3:7" x14ac:dyDescent="0.25">
      <c r="C183" s="91" t="s">
        <v>73</v>
      </c>
      <c r="D183" s="92">
        <v>61.629999999999995</v>
      </c>
      <c r="E183" s="92">
        <v>86.85</v>
      </c>
      <c r="F183" s="92">
        <v>184.44</v>
      </c>
      <c r="G183" s="92">
        <v>13.45</v>
      </c>
    </row>
    <row r="184" spans="3:7" x14ac:dyDescent="0.25">
      <c r="C184" s="91" t="s">
        <v>74</v>
      </c>
      <c r="D184" s="92">
        <v>78.37</v>
      </c>
      <c r="E184" s="92">
        <v>149.35</v>
      </c>
      <c r="F184" s="92">
        <v>578.19000000000005</v>
      </c>
      <c r="G184" s="92">
        <v>28.31</v>
      </c>
    </row>
    <row r="185" spans="3:7" x14ac:dyDescent="0.25">
      <c r="C185" s="91" t="s">
        <v>75</v>
      </c>
      <c r="D185" s="92">
        <v>257.51</v>
      </c>
      <c r="E185" s="92">
        <v>334.65</v>
      </c>
      <c r="F185" s="92">
        <v>965.78000000000009</v>
      </c>
      <c r="G185" s="92">
        <v>80.859999999999985</v>
      </c>
    </row>
    <row r="186" spans="3:7" x14ac:dyDescent="0.25">
      <c r="C186" s="91" t="s">
        <v>76</v>
      </c>
      <c r="D186" s="92">
        <v>280.55</v>
      </c>
      <c r="E186" s="92">
        <v>263.32</v>
      </c>
      <c r="F186" s="92">
        <v>325.01</v>
      </c>
      <c r="G186" s="92">
        <v>51.8</v>
      </c>
    </row>
    <row r="187" spans="3:7" x14ac:dyDescent="0.25">
      <c r="C187" s="87" t="s">
        <v>30</v>
      </c>
      <c r="D187" s="88">
        <v>2683.83</v>
      </c>
      <c r="E187" s="88">
        <v>3548.38</v>
      </c>
      <c r="F187" s="88">
        <v>8285.869999999999</v>
      </c>
      <c r="G187" s="88">
        <v>1038.5400000000002</v>
      </c>
    </row>
  </sheetData>
  <pageMargins left="0.7" right="0.7" top="0.75" bottom="0.75" header="0.3" footer="0.3"/>
  <pageSetup orientation="portrait" r:id="rId11"/>
  <drawing r:id="rId12"/>
  <legacy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showGridLines="0" topLeftCell="A10" workbookViewId="0">
      <selection activeCell="G5" sqref="G5"/>
    </sheetView>
  </sheetViews>
  <sheetFormatPr baseColWidth="10" defaultRowHeight="15" x14ac:dyDescent="0.25"/>
  <cols>
    <col min="1" max="1" width="26.85546875" customWidth="1"/>
    <col min="2" max="4" width="15.140625" customWidth="1"/>
    <col min="5" max="5" width="12.5703125" customWidth="1"/>
    <col min="6" max="6" width="8.140625" bestFit="1" customWidth="1"/>
  </cols>
  <sheetData>
    <row r="1" spans="1:5" x14ac:dyDescent="0.25">
      <c r="A1" s="1" t="s">
        <v>36</v>
      </c>
      <c r="B1" t="s">
        <v>39</v>
      </c>
    </row>
    <row r="3" spans="1:5" x14ac:dyDescent="0.25">
      <c r="A3" s="1" t="s">
        <v>37</v>
      </c>
      <c r="B3" s="1" t="s">
        <v>7</v>
      </c>
    </row>
    <row r="4" spans="1:5" x14ac:dyDescent="0.25">
      <c r="B4" t="s">
        <v>9</v>
      </c>
      <c r="C4" t="s">
        <v>11</v>
      </c>
      <c r="D4" t="s">
        <v>10</v>
      </c>
      <c r="E4" t="s">
        <v>30</v>
      </c>
    </row>
    <row r="5" spans="1:5" x14ac:dyDescent="0.25">
      <c r="A5" t="s">
        <v>38</v>
      </c>
      <c r="B5" s="2">
        <v>4136.4699999999993</v>
      </c>
      <c r="C5" s="2">
        <v>817.72</v>
      </c>
      <c r="D5" s="2">
        <v>654.25</v>
      </c>
      <c r="E5" s="2">
        <v>5608.44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9"/>
  <sheetViews>
    <sheetView showGridLines="0" topLeftCell="E1" zoomScale="91" zoomScaleNormal="91" workbookViewId="0">
      <selection activeCell="J3" sqref="J3"/>
    </sheetView>
  </sheetViews>
  <sheetFormatPr baseColWidth="10" defaultRowHeight="15" x14ac:dyDescent="0.25"/>
  <cols>
    <col min="1" max="1" width="19.140625" customWidth="1"/>
    <col min="2" max="7" width="15.140625" customWidth="1"/>
    <col min="8" max="8" width="14.140625" customWidth="1"/>
    <col min="9" max="9" width="12.42578125" customWidth="1"/>
    <col min="10" max="10" width="14.140625" bestFit="1" customWidth="1"/>
    <col min="11" max="11" width="8.140625" bestFit="1" customWidth="1"/>
  </cols>
  <sheetData>
    <row r="1" spans="1:20" ht="30" x14ac:dyDescent="0.25">
      <c r="B1" s="1" t="s">
        <v>7</v>
      </c>
      <c r="C1" s="1" t="s">
        <v>31</v>
      </c>
      <c r="L1" s="73" t="s">
        <v>7</v>
      </c>
      <c r="M1" s="73" t="s">
        <v>31</v>
      </c>
      <c r="N1" s="73"/>
      <c r="O1" s="73"/>
      <c r="P1" s="73"/>
      <c r="Q1" s="73"/>
      <c r="R1" s="73"/>
      <c r="S1" s="73"/>
      <c r="T1" s="72"/>
    </row>
    <row r="2" spans="1:20" ht="30" x14ac:dyDescent="0.25">
      <c r="B2" t="s">
        <v>9</v>
      </c>
      <c r="D2" t="s">
        <v>11</v>
      </c>
      <c r="F2" t="s">
        <v>10</v>
      </c>
      <c r="H2" t="s">
        <v>34</v>
      </c>
      <c r="I2" t="s">
        <v>32</v>
      </c>
      <c r="L2" s="73"/>
      <c r="M2" s="73" t="s">
        <v>9</v>
      </c>
      <c r="N2" s="73"/>
      <c r="O2" s="73" t="s">
        <v>11</v>
      </c>
      <c r="P2" s="73"/>
      <c r="Q2" s="73" t="s">
        <v>10</v>
      </c>
      <c r="R2" s="73"/>
      <c r="S2" s="73" t="s">
        <v>34</v>
      </c>
      <c r="T2" s="73" t="s">
        <v>32</v>
      </c>
    </row>
    <row r="3" spans="1:20" ht="30" x14ac:dyDescent="0.25">
      <c r="A3" s="1" t="s">
        <v>1</v>
      </c>
      <c r="B3" t="s">
        <v>35</v>
      </c>
      <c r="C3" t="s">
        <v>33</v>
      </c>
      <c r="D3" t="s">
        <v>35</v>
      </c>
      <c r="E3" t="s">
        <v>33</v>
      </c>
      <c r="F3" t="s">
        <v>35</v>
      </c>
      <c r="G3" t="s">
        <v>33</v>
      </c>
      <c r="L3" s="73" t="s">
        <v>1</v>
      </c>
      <c r="M3" s="73" t="s">
        <v>35</v>
      </c>
      <c r="N3" s="73" t="s">
        <v>33</v>
      </c>
      <c r="O3" s="73" t="s">
        <v>35</v>
      </c>
      <c r="P3" s="73" t="s">
        <v>33</v>
      </c>
      <c r="Q3" s="73" t="s">
        <v>35</v>
      </c>
      <c r="R3" s="73" t="s">
        <v>33</v>
      </c>
      <c r="S3" s="73"/>
      <c r="T3" s="73"/>
    </row>
    <row r="4" spans="1:20" x14ac:dyDescent="0.25">
      <c r="A4" t="s">
        <v>2</v>
      </c>
      <c r="B4" s="18">
        <v>1990.29</v>
      </c>
      <c r="C4" s="17">
        <v>0.74158571891662284</v>
      </c>
      <c r="D4" s="18">
        <v>297.83999999999997</v>
      </c>
      <c r="E4" s="17">
        <v>0.11097573244206972</v>
      </c>
      <c r="F4" s="18">
        <v>395.7</v>
      </c>
      <c r="G4" s="17">
        <v>0.1474385486413074</v>
      </c>
      <c r="H4" s="18">
        <v>2683.83</v>
      </c>
      <c r="I4" s="4">
        <v>1</v>
      </c>
      <c r="L4" s="74" t="s">
        <v>2</v>
      </c>
      <c r="M4" s="78">
        <v>1990.29</v>
      </c>
      <c r="N4" s="75">
        <v>0.74160000000000004</v>
      </c>
      <c r="O4" s="78">
        <v>297.83999999999997</v>
      </c>
      <c r="P4" s="75">
        <v>0.111</v>
      </c>
      <c r="Q4" s="78">
        <v>395.7</v>
      </c>
      <c r="R4" s="75">
        <v>0.1474</v>
      </c>
      <c r="S4" s="78">
        <v>2683.83</v>
      </c>
      <c r="T4" s="75">
        <v>1</v>
      </c>
    </row>
    <row r="5" spans="1:20" ht="30" x14ac:dyDescent="0.25">
      <c r="A5" t="s">
        <v>3</v>
      </c>
      <c r="B5" s="18">
        <v>2131.34</v>
      </c>
      <c r="C5" s="17">
        <v>0.60065156493949357</v>
      </c>
      <c r="D5" s="18">
        <v>505.65</v>
      </c>
      <c r="E5" s="17">
        <v>0.14250164863966092</v>
      </c>
      <c r="F5" s="18">
        <v>911.39</v>
      </c>
      <c r="G5" s="17">
        <v>0.25684678642084557</v>
      </c>
      <c r="H5" s="18">
        <v>3548.38</v>
      </c>
      <c r="I5" s="4">
        <v>1</v>
      </c>
      <c r="L5" s="74" t="s">
        <v>3</v>
      </c>
      <c r="M5" s="78">
        <v>2131.34</v>
      </c>
      <c r="N5" s="75">
        <v>0.60070000000000001</v>
      </c>
      <c r="O5" s="78">
        <v>505.65</v>
      </c>
      <c r="P5" s="75">
        <v>0.14249999999999999</v>
      </c>
      <c r="Q5" s="78">
        <v>911.39</v>
      </c>
      <c r="R5" s="75">
        <v>0.25679999999999997</v>
      </c>
      <c r="S5" s="78">
        <v>3548.38</v>
      </c>
      <c r="T5" s="75">
        <v>1</v>
      </c>
    </row>
    <row r="6" spans="1:20" x14ac:dyDescent="0.25">
      <c r="A6" t="s">
        <v>4</v>
      </c>
      <c r="B6" s="18">
        <v>1751.72</v>
      </c>
      <c r="C6" s="17">
        <v>0.21141050969904185</v>
      </c>
      <c r="D6" s="18">
        <v>2249.56</v>
      </c>
      <c r="E6" s="17">
        <v>0.27149351848387676</v>
      </c>
      <c r="F6" s="18">
        <v>4284.59</v>
      </c>
      <c r="G6" s="17">
        <v>0.51709597181708133</v>
      </c>
      <c r="H6" s="18">
        <v>8285.869999999999</v>
      </c>
      <c r="I6" s="4">
        <v>1</v>
      </c>
      <c r="L6" s="74" t="s">
        <v>4</v>
      </c>
      <c r="M6" s="78">
        <v>1751.72</v>
      </c>
      <c r="N6" s="75">
        <v>0.2114</v>
      </c>
      <c r="O6" s="78">
        <v>2249.56</v>
      </c>
      <c r="P6" s="75">
        <v>0.27150000000000002</v>
      </c>
      <c r="Q6" s="78">
        <v>4284.59</v>
      </c>
      <c r="R6" s="75">
        <v>0.5171</v>
      </c>
      <c r="S6" s="81">
        <v>8285.8700000000008</v>
      </c>
      <c r="T6" s="75">
        <v>1</v>
      </c>
    </row>
    <row r="7" spans="1:20" x14ac:dyDescent="0.25">
      <c r="A7" t="s">
        <v>5</v>
      </c>
      <c r="B7" s="18">
        <v>710.6</v>
      </c>
      <c r="C7" s="79">
        <v>0.68422978412001467</v>
      </c>
      <c r="D7" s="18">
        <v>279.74</v>
      </c>
      <c r="E7" s="79">
        <v>0.26935890769734439</v>
      </c>
      <c r="F7" s="18">
        <v>48.2</v>
      </c>
      <c r="G7" s="79">
        <v>4.6411308182641019E-2</v>
      </c>
      <c r="H7" s="18">
        <v>1038.54</v>
      </c>
      <c r="I7" s="4">
        <v>1</v>
      </c>
      <c r="L7" s="74" t="s">
        <v>5</v>
      </c>
      <c r="M7" s="78">
        <v>739.44</v>
      </c>
      <c r="N7" s="75">
        <v>0.71199999999999997</v>
      </c>
      <c r="O7" s="78">
        <v>250.9</v>
      </c>
      <c r="P7" s="75">
        <v>0.24160000000000001</v>
      </c>
      <c r="Q7" s="78">
        <v>48.2</v>
      </c>
      <c r="R7" s="75">
        <v>4.6399999999999997E-2</v>
      </c>
      <c r="S7" s="78">
        <v>1038.54</v>
      </c>
      <c r="T7" s="75">
        <v>1</v>
      </c>
    </row>
    <row r="8" spans="1:20" ht="30" x14ac:dyDescent="0.25">
      <c r="A8" t="s">
        <v>30</v>
      </c>
      <c r="B8" s="18">
        <v>6583.9500000000007</v>
      </c>
      <c r="C8" s="17">
        <v>2.2378775776751727</v>
      </c>
      <c r="D8" s="18">
        <v>3332.79</v>
      </c>
      <c r="E8" s="17">
        <v>0.79432980726295177</v>
      </c>
      <c r="F8" s="18">
        <v>5639.88</v>
      </c>
      <c r="G8" s="17">
        <v>0.96779261506187531</v>
      </c>
      <c r="H8" s="18">
        <v>15556.619999999999</v>
      </c>
      <c r="I8" s="4">
        <v>4</v>
      </c>
      <c r="L8" s="73" t="s">
        <v>30</v>
      </c>
      <c r="M8" s="76">
        <v>6612.79</v>
      </c>
      <c r="N8" s="77">
        <v>2.2656000000000001</v>
      </c>
      <c r="O8" s="76">
        <v>3303.95</v>
      </c>
      <c r="P8" s="77">
        <v>0.76659999999999995</v>
      </c>
      <c r="Q8" s="76">
        <v>5639.88</v>
      </c>
      <c r="R8" s="77">
        <v>0.96779999999999999</v>
      </c>
      <c r="S8" s="76">
        <v>15556.62</v>
      </c>
      <c r="T8" s="77">
        <v>4</v>
      </c>
    </row>
    <row r="9" spans="1:20" x14ac:dyDescent="0.25">
      <c r="M9" s="18">
        <f>SUM(M4:M7)</f>
        <v>6612.7900000000009</v>
      </c>
      <c r="N9" s="80">
        <f>+M9/S9</f>
        <v>0.42507884103359211</v>
      </c>
      <c r="O9" s="18">
        <f>SUM(O4:O7)</f>
        <v>3303.9500000000003</v>
      </c>
      <c r="P9" s="80">
        <f>+O9/S9</f>
        <v>0.21238225270013664</v>
      </c>
      <c r="Q9" s="18">
        <f>SUM(Q4:Q7)</f>
        <v>5639.88</v>
      </c>
      <c r="R9" s="80">
        <f>+Q9/S9</f>
        <v>0.36253890626627117</v>
      </c>
      <c r="S9" s="18">
        <f>SUM(S4:S7)</f>
        <v>15556.620000000003</v>
      </c>
    </row>
    <row r="11" spans="1:20" x14ac:dyDescent="0.25">
      <c r="A11" s="20"/>
      <c r="B11" s="20" t="s">
        <v>9</v>
      </c>
      <c r="C11" s="20"/>
      <c r="D11" s="20" t="s">
        <v>11</v>
      </c>
      <c r="E11" s="20"/>
      <c r="F11" s="20" t="s">
        <v>10</v>
      </c>
      <c r="G11" s="20"/>
      <c r="H11" s="20" t="s">
        <v>34</v>
      </c>
      <c r="I11" s="20" t="s">
        <v>32</v>
      </c>
    </row>
    <row r="12" spans="1:20" x14ac:dyDescent="0.25">
      <c r="A12" s="20" t="s">
        <v>1</v>
      </c>
      <c r="B12" s="20" t="s">
        <v>47</v>
      </c>
      <c r="C12" s="20" t="s">
        <v>50</v>
      </c>
      <c r="D12" s="20" t="s">
        <v>48</v>
      </c>
      <c r="E12" s="20" t="s">
        <v>51</v>
      </c>
      <c r="F12" s="20" t="s">
        <v>49</v>
      </c>
      <c r="G12" s="20" t="s">
        <v>52</v>
      </c>
      <c r="H12" s="20" t="s">
        <v>34</v>
      </c>
      <c r="I12" s="20" t="s">
        <v>32</v>
      </c>
    </row>
    <row r="13" spans="1:20" x14ac:dyDescent="0.25">
      <c r="A13" s="21" t="s">
        <v>2</v>
      </c>
      <c r="B13" s="22">
        <v>1990.29</v>
      </c>
      <c r="C13" s="23">
        <v>0.74160000000000004</v>
      </c>
      <c r="D13" s="22">
        <v>297.83999999999997</v>
      </c>
      <c r="E13" s="23">
        <v>0.111</v>
      </c>
      <c r="F13" s="22">
        <v>395.7</v>
      </c>
      <c r="G13" s="23">
        <v>0.1474</v>
      </c>
      <c r="H13" s="22">
        <v>2683.83</v>
      </c>
      <c r="I13" s="24">
        <v>1</v>
      </c>
    </row>
    <row r="14" spans="1:20" x14ac:dyDescent="0.25">
      <c r="A14" s="21" t="s">
        <v>3</v>
      </c>
      <c r="B14" s="22">
        <v>2131.34</v>
      </c>
      <c r="C14" s="23">
        <v>0.60070000000000001</v>
      </c>
      <c r="D14" s="22">
        <v>505.65</v>
      </c>
      <c r="E14" s="23">
        <v>0.14249999999999999</v>
      </c>
      <c r="F14" s="22">
        <v>911.39</v>
      </c>
      <c r="G14" s="23">
        <v>0.25679999999999997</v>
      </c>
      <c r="H14" s="22">
        <v>3548.38</v>
      </c>
      <c r="I14" s="24">
        <v>1</v>
      </c>
    </row>
    <row r="15" spans="1:20" x14ac:dyDescent="0.25">
      <c r="A15" s="21" t="s">
        <v>4</v>
      </c>
      <c r="B15" s="22">
        <v>1751.72</v>
      </c>
      <c r="C15" s="23">
        <v>0.2114</v>
      </c>
      <c r="D15" s="22">
        <v>2249.56</v>
      </c>
      <c r="E15" s="23">
        <v>0.27150000000000002</v>
      </c>
      <c r="F15" s="22">
        <v>4284.59</v>
      </c>
      <c r="G15" s="23">
        <v>0.5171</v>
      </c>
      <c r="H15" s="22">
        <v>8285.8700000000008</v>
      </c>
      <c r="I15" s="24">
        <v>1</v>
      </c>
    </row>
    <row r="16" spans="1:20" x14ac:dyDescent="0.25">
      <c r="A16" s="21" t="s">
        <v>5</v>
      </c>
      <c r="B16" s="22">
        <v>739.44</v>
      </c>
      <c r="C16" s="23">
        <v>0.71199999999999997</v>
      </c>
      <c r="D16" s="22">
        <v>250.9</v>
      </c>
      <c r="E16" s="23">
        <v>0.24160000000000001</v>
      </c>
      <c r="F16" s="22">
        <v>48.2</v>
      </c>
      <c r="G16" s="23">
        <v>4.6399999999999997E-2</v>
      </c>
      <c r="H16" s="22">
        <v>1038.54</v>
      </c>
      <c r="I16" s="24">
        <v>1</v>
      </c>
    </row>
    <row r="17" spans="1:9" x14ac:dyDescent="0.25">
      <c r="A17" s="20" t="s">
        <v>30</v>
      </c>
      <c r="B17" s="25">
        <f>SUM(B13:B16)</f>
        <v>6612.7900000000009</v>
      </c>
      <c r="C17" s="26">
        <f>+B17/H17</f>
        <v>0.42507884103359211</v>
      </c>
      <c r="D17" s="25">
        <f>SUM(D13:D16)</f>
        <v>3303.9500000000003</v>
      </c>
      <c r="E17" s="26">
        <f>+D17/H17</f>
        <v>0.21238225270013664</v>
      </c>
      <c r="F17" s="25">
        <f>SUM(F13:F16)</f>
        <v>5639.88</v>
      </c>
      <c r="G17" s="26">
        <f>+F17/H17</f>
        <v>0.36253890626627117</v>
      </c>
      <c r="H17" s="25">
        <f>SUM(H13:H16)</f>
        <v>15556.620000000003</v>
      </c>
      <c r="I17" s="26">
        <v>4</v>
      </c>
    </row>
    <row r="21" spans="1:9" x14ac:dyDescent="0.25">
      <c r="A21" s="27" t="s">
        <v>42</v>
      </c>
      <c r="B21" t="s">
        <v>45</v>
      </c>
    </row>
    <row r="22" spans="1:9" x14ac:dyDescent="0.25">
      <c r="A22" s="21" t="s">
        <v>2</v>
      </c>
      <c r="B22" s="22">
        <f>+H13</f>
        <v>2683.83</v>
      </c>
      <c r="C22" s="29">
        <f>+B22/$B$26</f>
        <v>0.17252012326585081</v>
      </c>
    </row>
    <row r="23" spans="1:9" x14ac:dyDescent="0.25">
      <c r="A23" s="21" t="s">
        <v>3</v>
      </c>
      <c r="B23" s="22">
        <v>3548.38</v>
      </c>
      <c r="C23" s="29">
        <f>+B23/$B$26</f>
        <v>0.22809453467398447</v>
      </c>
    </row>
    <row r="24" spans="1:9" x14ac:dyDescent="0.25">
      <c r="A24" s="21" t="s">
        <v>4</v>
      </c>
      <c r="B24" s="22">
        <v>8285.869999999999</v>
      </c>
      <c r="C24" s="29">
        <f>+B24/$B$26</f>
        <v>0.53262662454954868</v>
      </c>
    </row>
    <row r="25" spans="1:9" x14ac:dyDescent="0.25">
      <c r="A25" s="21" t="s">
        <v>5</v>
      </c>
      <c r="B25" s="22">
        <v>1038.54</v>
      </c>
      <c r="C25" s="29">
        <f>+B25/$B$26</f>
        <v>6.6758717510616059E-2</v>
      </c>
    </row>
    <row r="26" spans="1:9" x14ac:dyDescent="0.25">
      <c r="A26" s="27" t="s">
        <v>46</v>
      </c>
      <c r="B26" s="28">
        <f>+SUM(B22:B25)</f>
        <v>15556.619999999999</v>
      </c>
    </row>
    <row r="35" spans="1:2" x14ac:dyDescent="0.25">
      <c r="A35" s="27" t="s">
        <v>43</v>
      </c>
      <c r="B35" t="s">
        <v>44</v>
      </c>
    </row>
    <row r="36" spans="1:2" x14ac:dyDescent="0.25">
      <c r="A36" s="19" t="s">
        <v>40</v>
      </c>
    </row>
    <row r="37" spans="1:2" x14ac:dyDescent="0.25">
      <c r="A37" s="19" t="s">
        <v>41</v>
      </c>
      <c r="B37" s="17">
        <f>+C17</f>
        <v>0.42507884103359211</v>
      </c>
    </row>
    <row r="38" spans="1:2" x14ac:dyDescent="0.25">
      <c r="A38" s="19" t="s">
        <v>11</v>
      </c>
      <c r="B38" s="17">
        <f>+E17</f>
        <v>0.21238225270013664</v>
      </c>
    </row>
    <row r="39" spans="1:2" x14ac:dyDescent="0.25">
      <c r="A39" s="19" t="s">
        <v>10</v>
      </c>
      <c r="B39" s="17">
        <f>+G17</f>
        <v>0.36253890626627117</v>
      </c>
    </row>
  </sheetData>
  <pageMargins left="0.7" right="0.7" top="0.75" bottom="0.75" header="0.3" footer="0.3"/>
  <pageSetup orientation="portrait" r:id="rId2"/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"/>
  <sheetViews>
    <sheetView workbookViewId="0">
      <selection activeCell="D4" sqref="D4"/>
    </sheetView>
  </sheetViews>
  <sheetFormatPr baseColWidth="10" defaultRowHeight="15" x14ac:dyDescent="0.25"/>
  <cols>
    <col min="1" max="1" width="21.5703125" customWidth="1"/>
    <col min="2" max="4" width="17.42578125" customWidth="1"/>
    <col min="5" max="5" width="12.5703125" customWidth="1"/>
    <col min="6" max="7" width="17.42578125" customWidth="1"/>
    <col min="8" max="8" width="14.140625" customWidth="1"/>
    <col min="9" max="9" width="9.140625" style="6" customWidth="1"/>
    <col min="10" max="10" width="11.140625" style="6" bestFit="1" customWidth="1"/>
    <col min="11" max="14" width="11.140625" bestFit="1" customWidth="1"/>
    <col min="15" max="15" width="11.140625" customWidth="1"/>
    <col min="16" max="16" width="18.140625" bestFit="1" customWidth="1"/>
    <col min="17" max="17" width="11.28515625" bestFit="1" customWidth="1"/>
    <col min="18" max="18" width="14.140625" bestFit="1" customWidth="1"/>
    <col min="19" max="20" width="9.140625" bestFit="1" customWidth="1"/>
    <col min="21" max="21" width="18.140625" bestFit="1" customWidth="1"/>
    <col min="22" max="22" width="11.28515625" bestFit="1" customWidth="1"/>
    <col min="23" max="23" width="14.140625" bestFit="1" customWidth="1"/>
    <col min="24" max="24" width="9.140625" bestFit="1" customWidth="1"/>
    <col min="25" max="25" width="14.5703125" bestFit="1" customWidth="1"/>
    <col min="26" max="26" width="9.140625" bestFit="1" customWidth="1"/>
    <col min="27" max="32" width="11.140625" bestFit="1" customWidth="1"/>
    <col min="33" max="33" width="17.42578125" bestFit="1" customWidth="1"/>
    <col min="34" max="34" width="9.28515625" bestFit="1" customWidth="1"/>
    <col min="35" max="35" width="13.42578125" bestFit="1" customWidth="1"/>
    <col min="36" max="36" width="9.140625" bestFit="1" customWidth="1"/>
  </cols>
  <sheetData>
    <row r="1" spans="1:36" x14ac:dyDescent="0.25">
      <c r="A1" s="9" t="s">
        <v>35</v>
      </c>
      <c r="B1" s="9" t="s">
        <v>7</v>
      </c>
      <c r="C1" s="12"/>
      <c r="D1" s="12"/>
      <c r="E1" s="12"/>
      <c r="I1"/>
      <c r="J1"/>
    </row>
    <row r="2" spans="1:36" x14ac:dyDescent="0.25">
      <c r="A2" s="9" t="s">
        <v>1</v>
      </c>
      <c r="B2" s="11" t="s">
        <v>9</v>
      </c>
      <c r="C2" s="11" t="s">
        <v>11</v>
      </c>
      <c r="D2" s="11" t="s">
        <v>10</v>
      </c>
      <c r="E2" s="11" t="s">
        <v>30</v>
      </c>
      <c r="I2"/>
      <c r="J2"/>
    </row>
    <row r="3" spans="1:36" x14ac:dyDescent="0.25">
      <c r="A3" s="11" t="s">
        <v>2</v>
      </c>
      <c r="B3" s="13">
        <v>1990.2899999999997</v>
      </c>
      <c r="C3" s="13">
        <v>297.84000000000003</v>
      </c>
      <c r="D3" s="13">
        <v>395.70000000000005</v>
      </c>
      <c r="E3" s="13">
        <v>2683.83</v>
      </c>
      <c r="I3"/>
      <c r="J3"/>
    </row>
    <row r="4" spans="1:36" s="5" customFormat="1" x14ac:dyDescent="0.25">
      <c r="A4" s="11" t="s">
        <v>5</v>
      </c>
      <c r="B4" s="13">
        <v>710.6</v>
      </c>
      <c r="C4" s="13">
        <v>279.74</v>
      </c>
      <c r="D4" s="13">
        <v>48.2</v>
      </c>
      <c r="E4" s="13">
        <v>1038.54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 x14ac:dyDescent="0.25">
      <c r="A5" s="11" t="s">
        <v>30</v>
      </c>
      <c r="B5" s="13">
        <v>2700.89</v>
      </c>
      <c r="C5" s="13">
        <v>577.58000000000004</v>
      </c>
      <c r="D5" s="13">
        <v>443.90000000000003</v>
      </c>
      <c r="E5" s="13">
        <v>3722.37</v>
      </c>
      <c r="I5"/>
      <c r="J5"/>
    </row>
    <row r="6" spans="1:36" x14ac:dyDescent="0.25">
      <c r="I6"/>
      <c r="J6"/>
    </row>
    <row r="7" spans="1:36" x14ac:dyDescent="0.25">
      <c r="I7"/>
      <c r="J7"/>
    </row>
    <row r="8" spans="1:36" x14ac:dyDescent="0.25">
      <c r="I8"/>
      <c r="J8"/>
    </row>
    <row r="9" spans="1:36" x14ac:dyDescent="0.25">
      <c r="I9"/>
      <c r="J9"/>
    </row>
    <row r="10" spans="1:36" x14ac:dyDescent="0.25">
      <c r="I10"/>
      <c r="J10"/>
    </row>
    <row r="11" spans="1:36" x14ac:dyDescent="0.25">
      <c r="I11"/>
      <c r="J11"/>
    </row>
    <row r="12" spans="1:36" x14ac:dyDescent="0.25">
      <c r="I12"/>
      <c r="J12"/>
    </row>
    <row r="13" spans="1:36" x14ac:dyDescent="0.25">
      <c r="I13"/>
      <c r="J13"/>
    </row>
    <row r="14" spans="1:36" x14ac:dyDescent="0.25">
      <c r="I14"/>
      <c r="J14"/>
    </row>
    <row r="15" spans="1:36" x14ac:dyDescent="0.25">
      <c r="I15"/>
      <c r="J15"/>
    </row>
    <row r="16" spans="1:36" x14ac:dyDescent="0.25">
      <c r="I16"/>
      <c r="J16"/>
    </row>
    <row r="17" spans="9:10" x14ac:dyDescent="0.25">
      <c r="I17"/>
      <c r="J17"/>
    </row>
    <row r="18" spans="9:10" x14ac:dyDescent="0.25">
      <c r="I18"/>
      <c r="J18"/>
    </row>
    <row r="19" spans="9:10" x14ac:dyDescent="0.25">
      <c r="I19"/>
      <c r="J19"/>
    </row>
    <row r="20" spans="9:10" x14ac:dyDescent="0.25">
      <c r="I20"/>
      <c r="J20"/>
    </row>
    <row r="21" spans="9:10" x14ac:dyDescent="0.25">
      <c r="I21"/>
      <c r="J21"/>
    </row>
    <row r="22" spans="9:10" x14ac:dyDescent="0.25">
      <c r="I22"/>
      <c r="J22"/>
    </row>
    <row r="23" spans="9:10" x14ac:dyDescent="0.25">
      <c r="I23"/>
      <c r="J23"/>
    </row>
    <row r="24" spans="9:10" x14ac:dyDescent="0.25">
      <c r="I24"/>
      <c r="J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"/>
  <sheetViews>
    <sheetView workbookViewId="0">
      <selection activeCell="K24" sqref="A1:K24"/>
    </sheetView>
  </sheetViews>
  <sheetFormatPr baseColWidth="10" defaultRowHeight="15" x14ac:dyDescent="0.25"/>
  <cols>
    <col min="1" max="1" width="6.85546875" customWidth="1"/>
    <col min="2" max="2" width="18.85546875" customWidth="1"/>
    <col min="3" max="8" width="21.5703125" hidden="1" customWidth="1"/>
    <col min="9" max="9" width="14.140625" style="6" bestFit="1" customWidth="1"/>
    <col min="10" max="10" width="8.140625" style="6" bestFit="1" customWidth="1"/>
    <col min="11" max="11" width="14.140625" bestFit="1" customWidth="1"/>
    <col min="12" max="12" width="8.140625" bestFit="1" customWidth="1"/>
    <col min="13" max="13" width="14.140625" bestFit="1" customWidth="1"/>
    <col min="14" max="14" width="9.140625" bestFit="1" customWidth="1"/>
    <col min="15" max="17" width="11.140625" customWidth="1"/>
    <col min="18" max="18" width="14.140625" customWidth="1"/>
    <col min="19" max="19" width="12.5703125" customWidth="1"/>
    <col min="20" max="24" width="9.28515625" bestFit="1" customWidth="1"/>
    <col min="25" max="25" width="14.5703125" bestFit="1" customWidth="1"/>
    <col min="26" max="26" width="9.140625" bestFit="1" customWidth="1"/>
    <col min="27" max="32" width="11.140625" bestFit="1" customWidth="1"/>
    <col min="33" max="33" width="17.42578125" bestFit="1" customWidth="1"/>
    <col min="34" max="34" width="9.28515625" bestFit="1" customWidth="1"/>
    <col min="35" max="35" width="13.42578125" bestFit="1" customWidth="1"/>
    <col min="36" max="36" width="9.140625" bestFit="1" customWidth="1"/>
  </cols>
  <sheetData>
    <row r="1" spans="1:36" x14ac:dyDescent="0.25">
      <c r="A1" s="12"/>
      <c r="B1" s="12"/>
      <c r="C1" s="9" t="s">
        <v>1</v>
      </c>
      <c r="D1" s="9" t="s">
        <v>7</v>
      </c>
      <c r="E1" s="9" t="s">
        <v>31</v>
      </c>
      <c r="F1" s="12"/>
      <c r="G1" s="12"/>
      <c r="H1" s="12"/>
      <c r="I1" s="10"/>
      <c r="J1" s="10"/>
      <c r="K1" t="s">
        <v>2</v>
      </c>
    </row>
    <row r="2" spans="1:36" x14ac:dyDescent="0.25">
      <c r="A2" s="12"/>
      <c r="B2" s="12"/>
      <c r="C2" s="106" t="s">
        <v>2</v>
      </c>
      <c r="D2" s="107"/>
      <c r="E2" s="107"/>
      <c r="F2" s="107"/>
      <c r="G2" s="107"/>
      <c r="H2" s="107"/>
      <c r="I2" s="104" t="s">
        <v>34</v>
      </c>
      <c r="J2" s="104" t="s">
        <v>32</v>
      </c>
    </row>
    <row r="3" spans="1:36" x14ac:dyDescent="0.25">
      <c r="A3" s="12"/>
      <c r="B3" s="12"/>
      <c r="C3" s="104" t="s">
        <v>9</v>
      </c>
      <c r="D3" s="105"/>
      <c r="E3" s="104" t="s">
        <v>11</v>
      </c>
      <c r="F3" s="105"/>
      <c r="G3" s="104" t="s">
        <v>10</v>
      </c>
      <c r="H3" s="105"/>
      <c r="I3" s="105"/>
      <c r="J3" s="105"/>
    </row>
    <row r="4" spans="1:36" s="5" customFormat="1" x14ac:dyDescent="0.25">
      <c r="A4" s="9" t="s">
        <v>0</v>
      </c>
      <c r="B4" s="9" t="s">
        <v>6</v>
      </c>
      <c r="C4" s="11" t="s">
        <v>35</v>
      </c>
      <c r="D4" s="11" t="s">
        <v>33</v>
      </c>
      <c r="E4" s="11" t="s">
        <v>35</v>
      </c>
      <c r="F4" s="11" t="s">
        <v>33</v>
      </c>
      <c r="G4" s="11" t="s">
        <v>35</v>
      </c>
      <c r="H4" s="11" t="s">
        <v>33</v>
      </c>
      <c r="I4" s="105"/>
      <c r="J4" s="105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 x14ac:dyDescent="0.25">
      <c r="A5" s="11">
        <v>1</v>
      </c>
      <c r="B5" s="11" t="s">
        <v>8</v>
      </c>
      <c r="C5" s="15">
        <v>299.02</v>
      </c>
      <c r="D5" s="7">
        <v>0.899146</v>
      </c>
      <c r="E5" s="15">
        <v>15.12</v>
      </c>
      <c r="F5" s="7">
        <v>4.5464999999999998E-2</v>
      </c>
      <c r="G5" s="15">
        <v>18.420000000000002</v>
      </c>
      <c r="H5" s="7">
        <v>5.5389000000000001E-2</v>
      </c>
      <c r="I5" s="13">
        <v>332.56</v>
      </c>
      <c r="J5" s="4">
        <v>1</v>
      </c>
    </row>
    <row r="6" spans="1:36" x14ac:dyDescent="0.25">
      <c r="A6" s="11">
        <v>2</v>
      </c>
      <c r="B6" s="11" t="s">
        <v>12</v>
      </c>
      <c r="C6" s="15">
        <v>114.96</v>
      </c>
      <c r="D6" s="7">
        <v>0.82872000000000001</v>
      </c>
      <c r="E6" s="15">
        <v>15.29</v>
      </c>
      <c r="F6" s="7">
        <v>0.110222</v>
      </c>
      <c r="G6" s="15">
        <v>8.4700000000000006</v>
      </c>
      <c r="H6" s="7">
        <v>6.1058000000000001E-2</v>
      </c>
      <c r="I6" s="13">
        <v>138.72</v>
      </c>
      <c r="J6" s="4">
        <v>1</v>
      </c>
    </row>
    <row r="7" spans="1:36" x14ac:dyDescent="0.25">
      <c r="A7" s="11">
        <v>3</v>
      </c>
      <c r="B7" s="11" t="s">
        <v>13</v>
      </c>
      <c r="C7" s="15">
        <v>30.36</v>
      </c>
      <c r="D7" s="7">
        <v>0.82432799999999995</v>
      </c>
      <c r="E7" s="15">
        <v>2.46</v>
      </c>
      <c r="F7" s="7">
        <v>6.6793000000000005E-2</v>
      </c>
      <c r="G7" s="15">
        <v>4.01</v>
      </c>
      <c r="H7" s="7">
        <v>0.108879</v>
      </c>
      <c r="I7" s="13">
        <v>36.83</v>
      </c>
      <c r="J7" s="4">
        <v>1</v>
      </c>
    </row>
    <row r="8" spans="1:36" x14ac:dyDescent="0.25">
      <c r="A8" s="11">
        <v>4</v>
      </c>
      <c r="B8" s="11" t="s">
        <v>14</v>
      </c>
      <c r="C8" s="15">
        <v>41.76</v>
      </c>
      <c r="D8" s="7">
        <v>0.65249999999999997</v>
      </c>
      <c r="E8" s="15">
        <v>7.16</v>
      </c>
      <c r="F8" s="7">
        <v>0.111875</v>
      </c>
      <c r="G8" s="15">
        <v>15.08</v>
      </c>
      <c r="H8" s="7">
        <v>0.235625</v>
      </c>
      <c r="I8" s="13">
        <v>64</v>
      </c>
      <c r="J8" s="4">
        <v>1</v>
      </c>
    </row>
    <row r="9" spans="1:36" x14ac:dyDescent="0.25">
      <c r="A9" s="11">
        <v>5</v>
      </c>
      <c r="B9" s="11" t="s">
        <v>15</v>
      </c>
      <c r="C9" s="15">
        <v>57.56</v>
      </c>
      <c r="D9" s="7">
        <v>0.48300700000000002</v>
      </c>
      <c r="E9" s="15">
        <v>14.73</v>
      </c>
      <c r="F9" s="7">
        <v>0.12360500000000001</v>
      </c>
      <c r="G9" s="15">
        <v>46.88</v>
      </c>
      <c r="H9" s="7">
        <v>0.39338800000000002</v>
      </c>
      <c r="I9" s="13">
        <v>119.17000000000002</v>
      </c>
      <c r="J9" s="4">
        <v>1</v>
      </c>
    </row>
    <row r="10" spans="1:36" x14ac:dyDescent="0.25">
      <c r="A10" s="11">
        <v>6</v>
      </c>
      <c r="B10" s="11" t="s">
        <v>16</v>
      </c>
      <c r="C10" s="15">
        <v>54.61</v>
      </c>
      <c r="D10" s="7">
        <v>0.88609400000000005</v>
      </c>
      <c r="E10" s="15">
        <v>3.47</v>
      </c>
      <c r="F10" s="7">
        <v>5.6304E-2</v>
      </c>
      <c r="G10" s="15">
        <v>3.55</v>
      </c>
      <c r="H10" s="7">
        <v>5.7602E-2</v>
      </c>
      <c r="I10" s="13">
        <v>61.629999999999995</v>
      </c>
      <c r="J10" s="4">
        <v>1</v>
      </c>
    </row>
    <row r="11" spans="1:36" x14ac:dyDescent="0.25">
      <c r="A11" s="11">
        <v>7</v>
      </c>
      <c r="B11" s="11" t="s">
        <v>17</v>
      </c>
      <c r="C11" s="15">
        <v>37.19</v>
      </c>
      <c r="D11" s="7">
        <v>0.47454400000000002</v>
      </c>
      <c r="E11" s="15">
        <v>8.7899999999999991</v>
      </c>
      <c r="F11" s="7">
        <v>0.11216</v>
      </c>
      <c r="G11" s="15">
        <v>32.39</v>
      </c>
      <c r="H11" s="7">
        <v>0.413296</v>
      </c>
      <c r="I11" s="13">
        <v>78.37</v>
      </c>
      <c r="J11" s="4">
        <v>1</v>
      </c>
    </row>
    <row r="12" spans="1:36" x14ac:dyDescent="0.25">
      <c r="A12" s="11">
        <v>8</v>
      </c>
      <c r="B12" s="11" t="s">
        <v>18</v>
      </c>
      <c r="C12" s="15">
        <v>186.43</v>
      </c>
      <c r="D12" s="7">
        <v>0.72397199999999995</v>
      </c>
      <c r="E12" s="15">
        <v>30.37</v>
      </c>
      <c r="F12" s="7">
        <v>0.117937</v>
      </c>
      <c r="G12" s="15">
        <v>40.71</v>
      </c>
      <c r="H12" s="7">
        <v>0.15809100000000001</v>
      </c>
      <c r="I12" s="13">
        <v>257.51</v>
      </c>
      <c r="J12" s="4">
        <v>0.99999999999999989</v>
      </c>
    </row>
    <row r="13" spans="1:36" x14ac:dyDescent="0.25">
      <c r="A13" s="11">
        <v>9</v>
      </c>
      <c r="B13" s="11" t="s">
        <v>19</v>
      </c>
      <c r="C13" s="15">
        <v>205.07</v>
      </c>
      <c r="D13" s="7">
        <v>0.73095699999999997</v>
      </c>
      <c r="E13" s="15">
        <v>35.96</v>
      </c>
      <c r="F13" s="7">
        <v>0.12817700000000001</v>
      </c>
      <c r="G13" s="15">
        <v>39.520000000000003</v>
      </c>
      <c r="H13" s="7">
        <v>0.14086599999999999</v>
      </c>
      <c r="I13" s="13">
        <v>280.55</v>
      </c>
      <c r="J13" s="4">
        <v>1</v>
      </c>
    </row>
    <row r="14" spans="1:36" x14ac:dyDescent="0.25">
      <c r="A14" s="11">
        <v>10</v>
      </c>
      <c r="B14" s="11" t="s">
        <v>20</v>
      </c>
      <c r="C14" s="15">
        <v>159.26</v>
      </c>
      <c r="D14" s="7">
        <v>0.72794599999999998</v>
      </c>
      <c r="E14" s="15">
        <v>30.29</v>
      </c>
      <c r="F14" s="7">
        <v>0.13844999999999999</v>
      </c>
      <c r="G14" s="15">
        <v>29.23</v>
      </c>
      <c r="H14" s="7">
        <v>0.133605</v>
      </c>
      <c r="I14" s="13">
        <v>218.77999999999997</v>
      </c>
      <c r="J14" s="4">
        <v>1.0000009999999999</v>
      </c>
    </row>
    <row r="15" spans="1:36" x14ac:dyDescent="0.25">
      <c r="A15" s="11">
        <v>11</v>
      </c>
      <c r="B15" s="11" t="s">
        <v>21</v>
      </c>
      <c r="C15" s="15">
        <v>260.43</v>
      </c>
      <c r="D15" s="7">
        <v>0.75212299999999999</v>
      </c>
      <c r="E15" s="15">
        <v>31.89</v>
      </c>
      <c r="F15" s="7">
        <v>9.2097999999999999E-2</v>
      </c>
      <c r="G15" s="15">
        <v>53.94</v>
      </c>
      <c r="H15" s="7">
        <v>0.155779</v>
      </c>
      <c r="I15" s="13">
        <v>346.26</v>
      </c>
      <c r="J15" s="4">
        <v>1</v>
      </c>
    </row>
    <row r="16" spans="1:36" x14ac:dyDescent="0.25">
      <c r="A16" s="11">
        <v>12</v>
      </c>
      <c r="B16" s="11" t="s">
        <v>22</v>
      </c>
      <c r="C16" s="15">
        <v>92.8</v>
      </c>
      <c r="D16" s="7">
        <v>0.79370499999999999</v>
      </c>
      <c r="E16" s="15">
        <v>15.25</v>
      </c>
      <c r="F16" s="7">
        <v>0.13043099999999999</v>
      </c>
      <c r="G16" s="15">
        <v>8.8699999999999992</v>
      </c>
      <c r="H16" s="7">
        <v>7.5864000000000001E-2</v>
      </c>
      <c r="I16" s="13">
        <v>116.92</v>
      </c>
      <c r="J16" s="4">
        <v>1</v>
      </c>
    </row>
    <row r="17" spans="1:10" x14ac:dyDescent="0.25">
      <c r="A17" s="11">
        <v>13</v>
      </c>
      <c r="B17" s="11" t="s">
        <v>23</v>
      </c>
      <c r="C17" s="15">
        <v>116.05</v>
      </c>
      <c r="D17" s="7">
        <v>0.77304799999999996</v>
      </c>
      <c r="E17" s="15">
        <v>19.27</v>
      </c>
      <c r="F17" s="7">
        <v>0.12836400000000001</v>
      </c>
      <c r="G17" s="15">
        <v>14.8</v>
      </c>
      <c r="H17" s="7">
        <v>9.8587999999999995E-2</v>
      </c>
      <c r="I17" s="13">
        <v>150.12</v>
      </c>
      <c r="J17" s="4">
        <v>1</v>
      </c>
    </row>
    <row r="18" spans="1:10" x14ac:dyDescent="0.25">
      <c r="A18" s="11">
        <v>14</v>
      </c>
      <c r="B18" s="11" t="s">
        <v>24</v>
      </c>
      <c r="C18" s="15">
        <v>38.11</v>
      </c>
      <c r="D18" s="7">
        <v>0.63943000000000005</v>
      </c>
      <c r="E18" s="15">
        <v>12.08</v>
      </c>
      <c r="F18" s="7">
        <v>0.202685</v>
      </c>
      <c r="G18" s="15">
        <v>9.41</v>
      </c>
      <c r="H18" s="7">
        <v>0.157886</v>
      </c>
      <c r="I18" s="13">
        <v>59.599999999999994</v>
      </c>
      <c r="J18" s="4">
        <v>1.0000010000000001</v>
      </c>
    </row>
    <row r="19" spans="1:10" x14ac:dyDescent="0.25">
      <c r="A19" s="11">
        <v>15</v>
      </c>
      <c r="B19" s="11" t="s">
        <v>25</v>
      </c>
      <c r="C19" s="15">
        <v>44.54</v>
      </c>
      <c r="D19" s="7">
        <v>0.736564</v>
      </c>
      <c r="E19" s="15">
        <v>7.17</v>
      </c>
      <c r="F19" s="7">
        <v>0.118571</v>
      </c>
      <c r="G19" s="15">
        <v>8.76</v>
      </c>
      <c r="H19" s="7">
        <v>0.14486499999999999</v>
      </c>
      <c r="I19" s="13">
        <v>60.47</v>
      </c>
      <c r="J19" s="4">
        <v>1</v>
      </c>
    </row>
    <row r="20" spans="1:10" x14ac:dyDescent="0.25">
      <c r="A20" s="11">
        <v>16</v>
      </c>
      <c r="B20" s="11" t="s">
        <v>26</v>
      </c>
      <c r="C20" s="15">
        <v>145.47</v>
      </c>
      <c r="D20" s="7">
        <v>0.73159300000000005</v>
      </c>
      <c r="E20" s="15">
        <v>24.3</v>
      </c>
      <c r="F20" s="7">
        <v>0.122209</v>
      </c>
      <c r="G20" s="15">
        <v>29.07</v>
      </c>
      <c r="H20" s="7">
        <v>0.14619799999999999</v>
      </c>
      <c r="I20" s="13">
        <v>198.84</v>
      </c>
      <c r="J20" s="4">
        <v>1</v>
      </c>
    </row>
    <row r="21" spans="1:10" x14ac:dyDescent="0.25">
      <c r="A21" s="11">
        <v>17</v>
      </c>
      <c r="B21" s="11" t="s">
        <v>27</v>
      </c>
      <c r="C21" s="15">
        <v>8.2200000000000006</v>
      </c>
      <c r="D21" s="7">
        <v>0.69838599999999995</v>
      </c>
      <c r="E21" s="15">
        <v>2.37</v>
      </c>
      <c r="F21" s="7">
        <v>0.20135900000000001</v>
      </c>
      <c r="G21" s="15">
        <v>1.18</v>
      </c>
      <c r="H21" s="7">
        <v>0.100255</v>
      </c>
      <c r="I21" s="13">
        <v>11.77</v>
      </c>
      <c r="J21" s="4">
        <v>1</v>
      </c>
    </row>
    <row r="22" spans="1:10" x14ac:dyDescent="0.25">
      <c r="A22" s="11">
        <v>18</v>
      </c>
      <c r="B22" s="11" t="s">
        <v>28</v>
      </c>
      <c r="C22" s="15">
        <v>34.369999999999997</v>
      </c>
      <c r="D22" s="7">
        <v>0.63261500000000004</v>
      </c>
      <c r="E22" s="15">
        <v>11.39</v>
      </c>
      <c r="F22" s="7">
        <v>0.209645</v>
      </c>
      <c r="G22" s="15">
        <v>8.57</v>
      </c>
      <c r="H22" s="7">
        <v>0.15773999999999999</v>
      </c>
      <c r="I22" s="13">
        <v>54.33</v>
      </c>
      <c r="J22" s="4">
        <v>1</v>
      </c>
    </row>
    <row r="23" spans="1:10" x14ac:dyDescent="0.25">
      <c r="A23" s="11">
        <v>19</v>
      </c>
      <c r="B23" s="11" t="s">
        <v>29</v>
      </c>
      <c r="C23" s="15">
        <v>64.08</v>
      </c>
      <c r="D23" s="7">
        <v>0.65790599999999999</v>
      </c>
      <c r="E23" s="15">
        <v>10.48</v>
      </c>
      <c r="F23" s="7">
        <v>0.107598</v>
      </c>
      <c r="G23" s="15">
        <v>22.84</v>
      </c>
      <c r="H23" s="7">
        <v>0.23449700000000001</v>
      </c>
      <c r="I23" s="13">
        <v>97.4</v>
      </c>
      <c r="J23" s="4">
        <v>1.0000009999999999</v>
      </c>
    </row>
    <row r="24" spans="1:10" x14ac:dyDescent="0.25">
      <c r="A24" s="104" t="s">
        <v>30</v>
      </c>
      <c r="B24" s="105"/>
      <c r="C24" s="15">
        <v>1990.2899999999997</v>
      </c>
      <c r="D24" s="7"/>
      <c r="E24" s="15">
        <v>297.84000000000003</v>
      </c>
      <c r="F24" s="7"/>
      <c r="G24" s="15">
        <v>395.70000000000005</v>
      </c>
      <c r="H24" s="7"/>
      <c r="I24" s="13">
        <v>2683.8299999999995</v>
      </c>
      <c r="J24" s="4"/>
    </row>
  </sheetData>
  <mergeCells count="7">
    <mergeCell ref="J2:J4"/>
    <mergeCell ref="C3:D3"/>
    <mergeCell ref="E3:F3"/>
    <mergeCell ref="G3:H3"/>
    <mergeCell ref="A24:B24"/>
    <mergeCell ref="C2:H2"/>
    <mergeCell ref="I2:I4"/>
  </mergeCells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"/>
  <sheetViews>
    <sheetView workbookViewId="0">
      <selection sqref="A1:K24"/>
    </sheetView>
  </sheetViews>
  <sheetFormatPr baseColWidth="10" defaultRowHeight="15" x14ac:dyDescent="0.25"/>
  <cols>
    <col min="1" max="1" width="12.5703125" bestFit="1" customWidth="1"/>
    <col min="2" max="2" width="18.85546875" customWidth="1"/>
    <col min="3" max="8" width="21.5703125" hidden="1" customWidth="1"/>
    <col min="9" max="9" width="14.140625" bestFit="1" customWidth="1"/>
    <col min="10" max="10" width="8.140625" bestFit="1" customWidth="1"/>
    <col min="11" max="11" width="14.5703125" customWidth="1"/>
    <col min="12" max="12" width="8.140625" bestFit="1" customWidth="1"/>
    <col min="13" max="13" width="8.7109375" bestFit="1" customWidth="1"/>
    <col min="14" max="14" width="9.140625" bestFit="1" customWidth="1"/>
    <col min="15" max="17" width="11.140625" customWidth="1"/>
    <col min="18" max="18" width="14.140625" customWidth="1"/>
    <col min="19" max="19" width="12.5703125" customWidth="1"/>
    <col min="20" max="24" width="9.28515625" bestFit="1" customWidth="1"/>
    <col min="25" max="25" width="14.5703125" bestFit="1" customWidth="1"/>
    <col min="26" max="26" width="9.140625" bestFit="1" customWidth="1"/>
    <col min="27" max="32" width="11.140625" bestFit="1" customWidth="1"/>
    <col min="33" max="33" width="17.42578125" bestFit="1" customWidth="1"/>
    <col min="34" max="34" width="9.28515625" bestFit="1" customWidth="1"/>
    <col min="35" max="35" width="13.42578125" bestFit="1" customWidth="1"/>
    <col min="36" max="36" width="9.140625" bestFit="1" customWidth="1"/>
  </cols>
  <sheetData>
    <row r="1" spans="1:36" s="8" customFormat="1" x14ac:dyDescent="0.25">
      <c r="A1" s="12"/>
      <c r="B1" s="12"/>
      <c r="C1" s="9" t="s">
        <v>1</v>
      </c>
      <c r="D1" s="9" t="s">
        <v>7</v>
      </c>
      <c r="E1" s="9" t="s">
        <v>31</v>
      </c>
      <c r="F1" s="12"/>
      <c r="G1" s="12"/>
      <c r="H1" s="12"/>
      <c r="I1" s="12"/>
      <c r="J1" s="12"/>
      <c r="K1" t="s">
        <v>3</v>
      </c>
      <c r="L1"/>
      <c r="M1"/>
      <c r="N1"/>
    </row>
    <row r="2" spans="1:36" s="8" customFormat="1" x14ac:dyDescent="0.25">
      <c r="A2" s="12"/>
      <c r="B2" s="12"/>
      <c r="C2" s="106" t="s">
        <v>3</v>
      </c>
      <c r="D2" s="106"/>
      <c r="E2" s="106"/>
      <c r="F2" s="106"/>
      <c r="G2" s="106"/>
      <c r="H2" s="106"/>
      <c r="I2" s="104" t="s">
        <v>34</v>
      </c>
      <c r="J2" s="104" t="s">
        <v>32</v>
      </c>
      <c r="K2"/>
      <c r="L2"/>
      <c r="M2"/>
      <c r="N2"/>
    </row>
    <row r="3" spans="1:36" s="8" customFormat="1" x14ac:dyDescent="0.25">
      <c r="A3" s="12"/>
      <c r="B3" s="12"/>
      <c r="C3" s="104" t="s">
        <v>9</v>
      </c>
      <c r="D3" s="104"/>
      <c r="E3" s="104" t="s">
        <v>11</v>
      </c>
      <c r="F3" s="104"/>
      <c r="G3" s="104" t="s">
        <v>10</v>
      </c>
      <c r="H3" s="104"/>
      <c r="I3" s="104"/>
      <c r="J3" s="104"/>
      <c r="K3"/>
      <c r="L3"/>
      <c r="M3"/>
      <c r="N3"/>
    </row>
    <row r="4" spans="1:36" s="5" customFormat="1" x14ac:dyDescent="0.25">
      <c r="A4" s="9" t="s">
        <v>0</v>
      </c>
      <c r="B4" s="9" t="s">
        <v>6</v>
      </c>
      <c r="C4" s="11" t="s">
        <v>35</v>
      </c>
      <c r="D4" s="11" t="s">
        <v>33</v>
      </c>
      <c r="E4" s="11" t="s">
        <v>35</v>
      </c>
      <c r="F4" s="11" t="s">
        <v>33</v>
      </c>
      <c r="G4" s="11" t="s">
        <v>35</v>
      </c>
      <c r="H4" s="11" t="s">
        <v>33</v>
      </c>
      <c r="I4" s="104"/>
      <c r="J4" s="104"/>
      <c r="K4"/>
      <c r="L4"/>
      <c r="M4"/>
      <c r="N4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x14ac:dyDescent="0.25">
      <c r="A5" s="11">
        <v>1</v>
      </c>
      <c r="B5" s="11" t="s">
        <v>8</v>
      </c>
      <c r="C5" s="13">
        <v>153.65</v>
      </c>
      <c r="D5" s="4">
        <v>0.61188299999999995</v>
      </c>
      <c r="E5" s="13">
        <v>34.11</v>
      </c>
      <c r="F5" s="4">
        <v>0.13583700000000001</v>
      </c>
      <c r="G5" s="13">
        <v>63.35</v>
      </c>
      <c r="H5" s="4">
        <v>0.25228</v>
      </c>
      <c r="I5" s="13">
        <v>251.10999999999999</v>
      </c>
      <c r="J5" s="4">
        <v>1</v>
      </c>
    </row>
    <row r="6" spans="1:36" x14ac:dyDescent="0.25">
      <c r="A6" s="11">
        <v>2</v>
      </c>
      <c r="B6" s="11" t="s">
        <v>12</v>
      </c>
      <c r="C6" s="13">
        <v>99.65</v>
      </c>
      <c r="D6" s="4">
        <v>0.56347199999999997</v>
      </c>
      <c r="E6" s="13">
        <v>26.05</v>
      </c>
      <c r="F6" s="4">
        <v>0.14729999999999999</v>
      </c>
      <c r="G6" s="13">
        <v>51.15</v>
      </c>
      <c r="H6" s="4">
        <v>0.28922799999999999</v>
      </c>
      <c r="I6" s="13">
        <v>176.85</v>
      </c>
      <c r="J6" s="4">
        <v>1</v>
      </c>
    </row>
    <row r="7" spans="1:36" x14ac:dyDescent="0.25">
      <c r="A7" s="11">
        <v>3</v>
      </c>
      <c r="B7" s="11" t="s">
        <v>13</v>
      </c>
      <c r="C7" s="13">
        <v>54.64</v>
      </c>
      <c r="D7" s="4">
        <v>0.56539700000000004</v>
      </c>
      <c r="E7" s="13">
        <v>12.48</v>
      </c>
      <c r="F7" s="4">
        <v>0.129139</v>
      </c>
      <c r="G7" s="13">
        <v>29.52</v>
      </c>
      <c r="H7" s="4">
        <v>0.30546400000000001</v>
      </c>
      <c r="I7" s="13">
        <v>96.64</v>
      </c>
      <c r="J7" s="4">
        <v>1</v>
      </c>
    </row>
    <row r="8" spans="1:36" x14ac:dyDescent="0.25">
      <c r="A8" s="11">
        <v>4</v>
      </c>
      <c r="B8" s="11" t="s">
        <v>14</v>
      </c>
      <c r="C8" s="13">
        <v>102.46</v>
      </c>
      <c r="D8" s="4">
        <v>0.56551499999999999</v>
      </c>
      <c r="E8" s="13">
        <v>20.99</v>
      </c>
      <c r="F8" s="4">
        <v>0.115852</v>
      </c>
      <c r="G8" s="13">
        <v>57.73</v>
      </c>
      <c r="H8" s="4">
        <v>0.318633</v>
      </c>
      <c r="I8" s="13">
        <v>181.17999999999998</v>
      </c>
      <c r="J8" s="4">
        <v>1</v>
      </c>
    </row>
    <row r="9" spans="1:36" x14ac:dyDescent="0.25">
      <c r="A9" s="11">
        <v>5</v>
      </c>
      <c r="B9" s="11" t="s">
        <v>15</v>
      </c>
      <c r="C9" s="13">
        <v>97.3</v>
      </c>
      <c r="D9" s="4">
        <v>0.67734099999999997</v>
      </c>
      <c r="E9" s="13">
        <v>23.53</v>
      </c>
      <c r="F9" s="4">
        <v>0.163801</v>
      </c>
      <c r="G9" s="13">
        <v>22.82</v>
      </c>
      <c r="H9" s="4">
        <v>0.158858</v>
      </c>
      <c r="I9" s="13">
        <v>143.65</v>
      </c>
      <c r="J9" s="4">
        <v>1</v>
      </c>
    </row>
    <row r="10" spans="1:36" x14ac:dyDescent="0.25">
      <c r="A10" s="11">
        <v>6</v>
      </c>
      <c r="B10" s="11" t="s">
        <v>16</v>
      </c>
      <c r="C10" s="13">
        <v>59.33</v>
      </c>
      <c r="D10" s="4">
        <v>0.68313199999999996</v>
      </c>
      <c r="E10" s="13">
        <v>13.19</v>
      </c>
      <c r="F10" s="4">
        <v>0.15187100000000001</v>
      </c>
      <c r="G10" s="13">
        <v>14.33</v>
      </c>
      <c r="H10" s="4">
        <v>0.164997</v>
      </c>
      <c r="I10" s="13">
        <v>86.85</v>
      </c>
      <c r="J10" s="4">
        <v>1</v>
      </c>
    </row>
    <row r="11" spans="1:36" x14ac:dyDescent="0.25">
      <c r="A11" s="11">
        <v>7</v>
      </c>
      <c r="B11" s="11" t="s">
        <v>17</v>
      </c>
      <c r="C11" s="13">
        <v>100.67</v>
      </c>
      <c r="D11" s="4">
        <v>0.67405400000000004</v>
      </c>
      <c r="E11" s="13">
        <v>19.13</v>
      </c>
      <c r="F11" s="4">
        <v>0.12808800000000001</v>
      </c>
      <c r="G11" s="13">
        <v>29.55</v>
      </c>
      <c r="H11" s="4">
        <v>0.19785700000000001</v>
      </c>
      <c r="I11" s="13">
        <v>149.35</v>
      </c>
      <c r="J11" s="4">
        <v>0.99999900000000008</v>
      </c>
    </row>
    <row r="12" spans="1:36" x14ac:dyDescent="0.25">
      <c r="A12" s="11">
        <v>8</v>
      </c>
      <c r="B12" s="11" t="s">
        <v>18</v>
      </c>
      <c r="C12" s="13">
        <v>224.85</v>
      </c>
      <c r="D12" s="4">
        <v>0.67189600000000005</v>
      </c>
      <c r="E12" s="13">
        <v>45.04</v>
      </c>
      <c r="F12" s="4">
        <v>0.13458800000000001</v>
      </c>
      <c r="G12" s="13">
        <v>64.760000000000005</v>
      </c>
      <c r="H12" s="4">
        <v>0.19351599999999999</v>
      </c>
      <c r="I12" s="13">
        <v>334.65</v>
      </c>
      <c r="J12" s="4">
        <v>1</v>
      </c>
    </row>
    <row r="13" spans="1:36" x14ac:dyDescent="0.25">
      <c r="A13" s="11">
        <v>9</v>
      </c>
      <c r="B13" s="11" t="s">
        <v>19</v>
      </c>
      <c r="C13" s="13">
        <v>142.22999999999999</v>
      </c>
      <c r="D13" s="4">
        <v>0.54014099999999998</v>
      </c>
      <c r="E13" s="13">
        <v>31.11</v>
      </c>
      <c r="F13" s="4">
        <v>0.118145</v>
      </c>
      <c r="G13" s="13">
        <v>89.98</v>
      </c>
      <c r="H13" s="4">
        <v>0.34171400000000002</v>
      </c>
      <c r="I13" s="13">
        <v>263.32</v>
      </c>
      <c r="J13" s="4">
        <v>1</v>
      </c>
    </row>
    <row r="14" spans="1:36" x14ac:dyDescent="0.25">
      <c r="A14" s="11">
        <v>10</v>
      </c>
      <c r="B14" s="11" t="s">
        <v>20</v>
      </c>
      <c r="C14" s="13">
        <v>222.08</v>
      </c>
      <c r="D14" s="4">
        <v>0.61694000000000004</v>
      </c>
      <c r="E14" s="13">
        <v>42.63</v>
      </c>
      <c r="F14" s="4">
        <v>0.118427</v>
      </c>
      <c r="G14" s="13">
        <v>95.26</v>
      </c>
      <c r="H14" s="4">
        <v>0.26463300000000001</v>
      </c>
      <c r="I14" s="13">
        <v>359.97</v>
      </c>
      <c r="J14" s="4">
        <v>1</v>
      </c>
    </row>
    <row r="15" spans="1:36" x14ac:dyDescent="0.25">
      <c r="A15" s="11">
        <v>11</v>
      </c>
      <c r="B15" s="11" t="s">
        <v>21</v>
      </c>
      <c r="C15" s="13">
        <v>198.91</v>
      </c>
      <c r="D15" s="4">
        <v>0.71174000000000004</v>
      </c>
      <c r="E15" s="13">
        <v>19.34</v>
      </c>
      <c r="F15" s="4">
        <v>6.9202E-2</v>
      </c>
      <c r="G15" s="13">
        <v>61.22</v>
      </c>
      <c r="H15" s="4">
        <v>0.219058</v>
      </c>
      <c r="I15" s="13">
        <v>279.47000000000003</v>
      </c>
      <c r="J15" s="4">
        <v>1</v>
      </c>
    </row>
    <row r="16" spans="1:36" x14ac:dyDescent="0.25">
      <c r="A16" s="11">
        <v>12</v>
      </c>
      <c r="B16" s="11" t="s">
        <v>22</v>
      </c>
      <c r="C16" s="13">
        <v>69.010000000000005</v>
      </c>
      <c r="D16" s="4">
        <v>0.34532600000000002</v>
      </c>
      <c r="E16" s="13">
        <v>47.58</v>
      </c>
      <c r="F16" s="4">
        <v>0.23809</v>
      </c>
      <c r="G16" s="13">
        <v>83.25</v>
      </c>
      <c r="H16" s="4">
        <v>0.41658299999999998</v>
      </c>
      <c r="I16" s="13">
        <v>199.84</v>
      </c>
      <c r="J16" s="4">
        <v>0.99999900000000008</v>
      </c>
    </row>
    <row r="17" spans="1:10" x14ac:dyDescent="0.25">
      <c r="A17" s="11">
        <v>13</v>
      </c>
      <c r="B17" s="11" t="s">
        <v>23</v>
      </c>
      <c r="C17" s="13">
        <v>119.3</v>
      </c>
      <c r="D17" s="4">
        <v>0.56170299999999995</v>
      </c>
      <c r="E17" s="13">
        <v>34.39</v>
      </c>
      <c r="F17" s="4">
        <v>0.16191900000000001</v>
      </c>
      <c r="G17" s="13">
        <v>58.7</v>
      </c>
      <c r="H17" s="4">
        <v>0.27637800000000001</v>
      </c>
      <c r="I17" s="13">
        <v>212.39</v>
      </c>
      <c r="J17" s="4">
        <v>1</v>
      </c>
    </row>
    <row r="18" spans="1:10" x14ac:dyDescent="0.25">
      <c r="A18" s="11">
        <v>14</v>
      </c>
      <c r="B18" s="11" t="s">
        <v>24</v>
      </c>
      <c r="C18" s="13">
        <v>57.66</v>
      </c>
      <c r="D18" s="4">
        <v>0.42471999999999999</v>
      </c>
      <c r="E18" s="13">
        <v>28.93</v>
      </c>
      <c r="F18" s="4">
        <v>0.21309700000000001</v>
      </c>
      <c r="G18" s="13">
        <v>49.17</v>
      </c>
      <c r="H18" s="4">
        <v>0.36218299999999998</v>
      </c>
      <c r="I18" s="13">
        <v>135.76</v>
      </c>
      <c r="J18" s="4">
        <v>1</v>
      </c>
    </row>
    <row r="19" spans="1:10" x14ac:dyDescent="0.25">
      <c r="A19" s="11">
        <v>15</v>
      </c>
      <c r="B19" s="11" t="s">
        <v>25</v>
      </c>
      <c r="C19" s="13">
        <v>30.38</v>
      </c>
      <c r="D19" s="4">
        <v>0.34743800000000002</v>
      </c>
      <c r="E19" s="13">
        <v>18.690000000000001</v>
      </c>
      <c r="F19" s="4">
        <v>0.21374699999999999</v>
      </c>
      <c r="G19" s="13">
        <v>38.369999999999997</v>
      </c>
      <c r="H19" s="4">
        <v>0.43881500000000001</v>
      </c>
      <c r="I19" s="13">
        <v>87.44</v>
      </c>
      <c r="J19" s="4">
        <v>1</v>
      </c>
    </row>
    <row r="20" spans="1:10" x14ac:dyDescent="0.25">
      <c r="A20" s="11">
        <v>16</v>
      </c>
      <c r="B20" s="11" t="s">
        <v>26</v>
      </c>
      <c r="C20" s="13">
        <v>140.69</v>
      </c>
      <c r="D20" s="4">
        <v>0.65001799999999998</v>
      </c>
      <c r="E20" s="13">
        <v>36.090000000000003</v>
      </c>
      <c r="F20" s="4">
        <v>0.166744</v>
      </c>
      <c r="G20" s="13">
        <v>39.659999999999997</v>
      </c>
      <c r="H20" s="4">
        <v>0.18323800000000001</v>
      </c>
      <c r="I20" s="13">
        <v>216.44</v>
      </c>
      <c r="J20" s="4">
        <v>1</v>
      </c>
    </row>
    <row r="21" spans="1:10" x14ac:dyDescent="0.25">
      <c r="A21" s="11">
        <v>17</v>
      </c>
      <c r="B21" s="11" t="s">
        <v>27</v>
      </c>
      <c r="C21" s="13">
        <v>16.3</v>
      </c>
      <c r="D21" s="4">
        <v>0.46651399999999998</v>
      </c>
      <c r="E21" s="13">
        <v>6.15</v>
      </c>
      <c r="F21" s="4">
        <v>0.17601600000000001</v>
      </c>
      <c r="G21" s="13">
        <v>12.49</v>
      </c>
      <c r="H21" s="4">
        <v>0.35747000000000001</v>
      </c>
      <c r="I21" s="13">
        <v>34.940000000000005</v>
      </c>
      <c r="J21" s="4">
        <v>1</v>
      </c>
    </row>
    <row r="22" spans="1:10" x14ac:dyDescent="0.25">
      <c r="A22" s="11">
        <v>18</v>
      </c>
      <c r="B22" s="11" t="s">
        <v>28</v>
      </c>
      <c r="C22" s="13">
        <v>125.34</v>
      </c>
      <c r="D22" s="4">
        <v>0.70841600000000005</v>
      </c>
      <c r="E22" s="13">
        <v>22.39</v>
      </c>
      <c r="F22" s="4">
        <v>0.12654699999999999</v>
      </c>
      <c r="G22" s="13">
        <v>29.2</v>
      </c>
      <c r="H22" s="4">
        <v>0.16503699999999999</v>
      </c>
      <c r="I22" s="13">
        <v>176.93</v>
      </c>
      <c r="J22" s="4">
        <v>1</v>
      </c>
    </row>
    <row r="23" spans="1:10" x14ac:dyDescent="0.25">
      <c r="A23" s="11">
        <v>19</v>
      </c>
      <c r="B23" s="11" t="s">
        <v>29</v>
      </c>
      <c r="C23" s="13">
        <v>116.89</v>
      </c>
      <c r="D23" s="4">
        <v>0.723329</v>
      </c>
      <c r="E23" s="13">
        <v>23.83</v>
      </c>
      <c r="F23" s="4">
        <v>0.14746300000000001</v>
      </c>
      <c r="G23" s="13">
        <v>20.88</v>
      </c>
      <c r="H23" s="4">
        <v>0.12920799999999999</v>
      </c>
      <c r="I23" s="13">
        <v>161.6</v>
      </c>
      <c r="J23" s="4">
        <v>1</v>
      </c>
    </row>
    <row r="24" spans="1:10" x14ac:dyDescent="0.25">
      <c r="A24" s="104" t="s">
        <v>30</v>
      </c>
      <c r="B24" s="105"/>
      <c r="C24" s="13">
        <v>2131.34</v>
      </c>
      <c r="D24" s="4"/>
      <c r="E24" s="13">
        <v>505.64999999999992</v>
      </c>
      <c r="F24" s="4"/>
      <c r="G24" s="13">
        <v>911.3900000000001</v>
      </c>
      <c r="H24" s="4"/>
      <c r="I24" s="13">
        <v>3548.3799999999997</v>
      </c>
      <c r="J24" s="4"/>
    </row>
  </sheetData>
  <mergeCells count="7">
    <mergeCell ref="A24:B24"/>
    <mergeCell ref="C2:H2"/>
    <mergeCell ref="I2:I4"/>
    <mergeCell ref="J2:J4"/>
    <mergeCell ref="C3:D3"/>
    <mergeCell ref="E3:F3"/>
    <mergeCell ref="G3:H3"/>
  </mergeCell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"/>
  <sheetViews>
    <sheetView workbookViewId="0">
      <selection activeCell="P9" sqref="P9"/>
    </sheetView>
  </sheetViews>
  <sheetFormatPr baseColWidth="10" defaultRowHeight="15" x14ac:dyDescent="0.25"/>
  <cols>
    <col min="1" max="1" width="12.5703125" bestFit="1" customWidth="1"/>
    <col min="2" max="2" width="18.85546875" customWidth="1"/>
    <col min="3" max="8" width="21.5703125" hidden="1" customWidth="1"/>
    <col min="9" max="9" width="14.140625" style="6" bestFit="1" customWidth="1"/>
    <col min="10" max="10" width="9.140625" style="6" bestFit="1" customWidth="1"/>
    <col min="11" max="11" width="8.7109375" bestFit="1" customWidth="1"/>
    <col min="12" max="12" width="9.140625" bestFit="1" customWidth="1"/>
    <col min="13" max="13" width="8.7109375" bestFit="1" customWidth="1"/>
    <col min="14" max="14" width="9.140625" bestFit="1" customWidth="1"/>
    <col min="15" max="17" width="11.140625" customWidth="1"/>
    <col min="18" max="18" width="14.140625" customWidth="1"/>
    <col min="19" max="19" width="12.5703125" customWidth="1"/>
    <col min="20" max="24" width="9.28515625" bestFit="1" customWidth="1"/>
    <col min="25" max="25" width="14.5703125" bestFit="1" customWidth="1"/>
    <col min="26" max="26" width="9.140625" bestFit="1" customWidth="1"/>
    <col min="27" max="32" width="11.140625" bestFit="1" customWidth="1"/>
    <col min="33" max="33" width="17.42578125" bestFit="1" customWidth="1"/>
    <col min="34" max="34" width="9.28515625" bestFit="1" customWidth="1"/>
    <col min="35" max="35" width="13.42578125" bestFit="1" customWidth="1"/>
    <col min="36" max="36" width="9.140625" bestFit="1" customWidth="1"/>
  </cols>
  <sheetData>
    <row r="1" spans="1:36" s="8" customFormat="1" x14ac:dyDescent="0.25">
      <c r="A1" s="12"/>
      <c r="B1" s="12"/>
      <c r="C1" s="9" t="s">
        <v>1</v>
      </c>
      <c r="D1" s="9" t="s">
        <v>7</v>
      </c>
      <c r="E1" s="9" t="s">
        <v>31</v>
      </c>
      <c r="F1" s="12"/>
      <c r="G1" s="12"/>
      <c r="H1" s="12"/>
      <c r="I1" s="10"/>
      <c r="J1" s="10"/>
      <c r="K1" t="s">
        <v>4</v>
      </c>
      <c r="L1"/>
      <c r="M1"/>
      <c r="N1"/>
    </row>
    <row r="2" spans="1:36" s="8" customFormat="1" x14ac:dyDescent="0.25">
      <c r="A2" s="12"/>
      <c r="B2" s="12"/>
      <c r="C2" s="106" t="s">
        <v>4</v>
      </c>
      <c r="D2" s="106"/>
      <c r="E2" s="106"/>
      <c r="F2" s="106"/>
      <c r="G2" s="106"/>
      <c r="H2" s="106"/>
      <c r="I2" s="104" t="s">
        <v>34</v>
      </c>
      <c r="J2" s="104" t="s">
        <v>32</v>
      </c>
      <c r="K2"/>
      <c r="L2"/>
      <c r="M2"/>
      <c r="N2"/>
    </row>
    <row r="3" spans="1:36" s="8" customFormat="1" x14ac:dyDescent="0.25">
      <c r="A3" s="12"/>
      <c r="B3" s="12"/>
      <c r="C3" s="104" t="s">
        <v>9</v>
      </c>
      <c r="D3" s="104"/>
      <c r="E3" s="104" t="s">
        <v>11</v>
      </c>
      <c r="F3" s="104"/>
      <c r="G3" s="104" t="s">
        <v>10</v>
      </c>
      <c r="H3" s="104"/>
      <c r="I3" s="104"/>
      <c r="J3" s="104"/>
      <c r="K3"/>
      <c r="L3"/>
      <c r="M3"/>
      <c r="N3"/>
    </row>
    <row r="4" spans="1:36" s="5" customFormat="1" x14ac:dyDescent="0.25">
      <c r="A4" s="9" t="s">
        <v>0</v>
      </c>
      <c r="B4" s="9" t="s">
        <v>6</v>
      </c>
      <c r="C4" s="11" t="s">
        <v>35</v>
      </c>
      <c r="D4" s="11" t="s">
        <v>33</v>
      </c>
      <c r="E4" s="11" t="s">
        <v>35</v>
      </c>
      <c r="F4" s="11" t="s">
        <v>33</v>
      </c>
      <c r="G4" s="11" t="s">
        <v>35</v>
      </c>
      <c r="H4" s="11" t="s">
        <v>33</v>
      </c>
      <c r="I4" s="104"/>
      <c r="J4" s="104"/>
      <c r="K4"/>
      <c r="L4"/>
      <c r="M4"/>
      <c r="N4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x14ac:dyDescent="0.25">
      <c r="A5" s="11">
        <v>1</v>
      </c>
      <c r="B5" s="11" t="s">
        <v>8</v>
      </c>
      <c r="C5" s="15">
        <v>119.28</v>
      </c>
      <c r="D5" s="7">
        <v>0.22284499999999999</v>
      </c>
      <c r="E5" s="15">
        <v>151.83000000000001</v>
      </c>
      <c r="F5" s="7">
        <v>0.28365699999999999</v>
      </c>
      <c r="G5" s="15">
        <v>264.14999999999998</v>
      </c>
      <c r="H5" s="7">
        <v>0.49349799999999999</v>
      </c>
      <c r="I5" s="13">
        <v>535.26</v>
      </c>
      <c r="J5" s="4">
        <v>1</v>
      </c>
    </row>
    <row r="6" spans="1:36" x14ac:dyDescent="0.25">
      <c r="A6" s="11">
        <v>2</v>
      </c>
      <c r="B6" s="11" t="s">
        <v>12</v>
      </c>
      <c r="C6" s="15">
        <v>46.36</v>
      </c>
      <c r="D6" s="7">
        <v>0.21043999999999999</v>
      </c>
      <c r="E6" s="15">
        <v>60.88</v>
      </c>
      <c r="F6" s="7">
        <v>0.27634999999999998</v>
      </c>
      <c r="G6" s="15">
        <v>113.06</v>
      </c>
      <c r="H6" s="7">
        <v>0.51320900000000003</v>
      </c>
      <c r="I6" s="13">
        <v>220.3</v>
      </c>
      <c r="J6" s="4">
        <v>0.99999899999999997</v>
      </c>
    </row>
    <row r="7" spans="1:36" x14ac:dyDescent="0.25">
      <c r="A7" s="11">
        <v>3</v>
      </c>
      <c r="B7" s="11" t="s">
        <v>13</v>
      </c>
      <c r="C7" s="15">
        <v>35.880000000000003</v>
      </c>
      <c r="D7" s="7">
        <v>0.246175</v>
      </c>
      <c r="E7" s="15">
        <v>40.159999999999997</v>
      </c>
      <c r="F7" s="7">
        <v>0.27554000000000001</v>
      </c>
      <c r="G7" s="15">
        <v>69.709999999999994</v>
      </c>
      <c r="H7" s="7">
        <v>0.47828500000000002</v>
      </c>
      <c r="I7" s="13">
        <v>145.75</v>
      </c>
      <c r="J7" s="4">
        <v>1</v>
      </c>
    </row>
    <row r="8" spans="1:36" x14ac:dyDescent="0.25">
      <c r="A8" s="11">
        <v>4</v>
      </c>
      <c r="B8" s="11" t="s">
        <v>14</v>
      </c>
      <c r="C8" s="15">
        <v>68.319999999999993</v>
      </c>
      <c r="D8" s="7">
        <v>0.143397</v>
      </c>
      <c r="E8" s="15">
        <v>84.2</v>
      </c>
      <c r="F8" s="7">
        <v>0.176727</v>
      </c>
      <c r="G8" s="15">
        <v>323.92</v>
      </c>
      <c r="H8" s="7">
        <v>0.67987600000000004</v>
      </c>
      <c r="I8" s="13">
        <v>476.44</v>
      </c>
      <c r="J8" s="4">
        <v>1</v>
      </c>
    </row>
    <row r="9" spans="1:36" x14ac:dyDescent="0.25">
      <c r="A9" s="11">
        <v>5</v>
      </c>
      <c r="B9" s="11" t="s">
        <v>15</v>
      </c>
      <c r="C9" s="15">
        <v>33.89</v>
      </c>
      <c r="D9" s="7">
        <v>7.356E-2</v>
      </c>
      <c r="E9" s="15">
        <v>80.17</v>
      </c>
      <c r="F9" s="7">
        <v>0.174014</v>
      </c>
      <c r="G9" s="15">
        <v>346.65</v>
      </c>
      <c r="H9" s="7">
        <v>0.75242600000000004</v>
      </c>
      <c r="I9" s="13">
        <v>460.71</v>
      </c>
      <c r="J9" s="4">
        <v>1</v>
      </c>
    </row>
    <row r="10" spans="1:36" x14ac:dyDescent="0.25">
      <c r="A10" s="11">
        <v>6</v>
      </c>
      <c r="B10" s="11" t="s">
        <v>16</v>
      </c>
      <c r="C10" s="15">
        <v>50.61</v>
      </c>
      <c r="D10" s="7">
        <v>0.27439799999999998</v>
      </c>
      <c r="E10" s="15">
        <v>36.380000000000003</v>
      </c>
      <c r="F10" s="7">
        <v>0.197246</v>
      </c>
      <c r="G10" s="15">
        <v>97.45</v>
      </c>
      <c r="H10" s="7">
        <v>0.52835600000000005</v>
      </c>
      <c r="I10" s="13">
        <v>184.44</v>
      </c>
      <c r="J10" s="4">
        <v>1</v>
      </c>
    </row>
    <row r="11" spans="1:36" x14ac:dyDescent="0.25">
      <c r="A11" s="11">
        <v>7</v>
      </c>
      <c r="B11" s="11" t="s">
        <v>17</v>
      </c>
      <c r="C11" s="15">
        <v>119.22</v>
      </c>
      <c r="D11" s="7">
        <v>0.20619499999999999</v>
      </c>
      <c r="E11" s="15">
        <v>111.23</v>
      </c>
      <c r="F11" s="7">
        <v>0.19237599999999999</v>
      </c>
      <c r="G11" s="15">
        <v>347.74</v>
      </c>
      <c r="H11" s="7">
        <v>0.60142899999999999</v>
      </c>
      <c r="I11" s="13">
        <v>578.19000000000005</v>
      </c>
      <c r="J11" s="4">
        <v>1</v>
      </c>
    </row>
    <row r="12" spans="1:36" x14ac:dyDescent="0.25">
      <c r="A12" s="11">
        <v>8</v>
      </c>
      <c r="B12" s="11" t="s">
        <v>18</v>
      </c>
      <c r="C12" s="15">
        <v>177.8</v>
      </c>
      <c r="D12" s="7">
        <v>0.18410000000000001</v>
      </c>
      <c r="E12" s="15">
        <v>243.4</v>
      </c>
      <c r="F12" s="7">
        <v>0.25202400000000003</v>
      </c>
      <c r="G12" s="15">
        <v>544.58000000000004</v>
      </c>
      <c r="H12" s="7">
        <v>0.56387600000000004</v>
      </c>
      <c r="I12" s="13">
        <v>965.78000000000009</v>
      </c>
      <c r="J12" s="4">
        <v>1</v>
      </c>
    </row>
    <row r="13" spans="1:36" x14ac:dyDescent="0.25">
      <c r="A13" s="11">
        <v>9</v>
      </c>
      <c r="B13" s="11" t="s">
        <v>19</v>
      </c>
      <c r="C13" s="15">
        <v>104.15</v>
      </c>
      <c r="D13" s="7">
        <v>0.32045200000000001</v>
      </c>
      <c r="E13" s="15">
        <v>74.489999999999995</v>
      </c>
      <c r="F13" s="7">
        <v>0.22919300000000001</v>
      </c>
      <c r="G13" s="15">
        <v>146.37</v>
      </c>
      <c r="H13" s="7">
        <v>0.45035500000000001</v>
      </c>
      <c r="I13" s="13">
        <v>325.01</v>
      </c>
      <c r="J13" s="4">
        <v>1</v>
      </c>
    </row>
    <row r="14" spans="1:36" x14ac:dyDescent="0.25">
      <c r="A14" s="11">
        <v>10</v>
      </c>
      <c r="B14" s="11" t="s">
        <v>20</v>
      </c>
      <c r="C14" s="15">
        <v>285.68</v>
      </c>
      <c r="D14" s="7">
        <v>0.38782499999999998</v>
      </c>
      <c r="E14" s="15">
        <v>282.66000000000003</v>
      </c>
      <c r="F14" s="7">
        <v>0.38372600000000001</v>
      </c>
      <c r="G14" s="15">
        <v>168.28</v>
      </c>
      <c r="H14" s="7">
        <v>0.22844900000000001</v>
      </c>
      <c r="I14" s="13">
        <v>736.62</v>
      </c>
      <c r="J14" s="4">
        <v>1</v>
      </c>
    </row>
    <row r="15" spans="1:36" x14ac:dyDescent="0.25">
      <c r="A15" s="11">
        <v>11</v>
      </c>
      <c r="B15" s="11" t="s">
        <v>21</v>
      </c>
      <c r="C15" s="15">
        <v>183.82</v>
      </c>
      <c r="D15" s="7">
        <v>0.17189099999999999</v>
      </c>
      <c r="E15" s="15">
        <v>333.8</v>
      </c>
      <c r="F15" s="7">
        <v>0.31213800000000003</v>
      </c>
      <c r="G15" s="15">
        <v>551.78</v>
      </c>
      <c r="H15" s="7">
        <v>0.51597199999999999</v>
      </c>
      <c r="I15" s="13">
        <v>1069.4000000000001</v>
      </c>
      <c r="J15" s="4">
        <v>1.0000010000000001</v>
      </c>
    </row>
    <row r="16" spans="1:36" x14ac:dyDescent="0.25">
      <c r="A16" s="11">
        <v>12</v>
      </c>
      <c r="B16" s="11" t="s">
        <v>22</v>
      </c>
      <c r="C16" s="15">
        <v>32.4</v>
      </c>
      <c r="D16" s="7">
        <v>0.122269</v>
      </c>
      <c r="E16" s="15">
        <v>67.66</v>
      </c>
      <c r="F16" s="7">
        <v>0.25533</v>
      </c>
      <c r="G16" s="15">
        <v>164.93</v>
      </c>
      <c r="H16" s="7">
        <v>0.62240099999999998</v>
      </c>
      <c r="I16" s="13">
        <v>264.99</v>
      </c>
      <c r="J16" s="4">
        <v>1</v>
      </c>
    </row>
    <row r="17" spans="1:10" x14ac:dyDescent="0.25">
      <c r="A17" s="11">
        <v>13</v>
      </c>
      <c r="B17" s="11" t="s">
        <v>23</v>
      </c>
      <c r="C17" s="15">
        <v>51.07</v>
      </c>
      <c r="D17" s="7">
        <v>0.2092</v>
      </c>
      <c r="E17" s="15">
        <v>71.91</v>
      </c>
      <c r="F17" s="7">
        <v>0.294568</v>
      </c>
      <c r="G17" s="15">
        <v>121.14</v>
      </c>
      <c r="H17" s="7">
        <v>0.49623099999999998</v>
      </c>
      <c r="I17" s="13">
        <v>244.12</v>
      </c>
      <c r="J17" s="4">
        <v>0.99999899999999997</v>
      </c>
    </row>
    <row r="18" spans="1:10" x14ac:dyDescent="0.25">
      <c r="A18" s="11">
        <v>14</v>
      </c>
      <c r="B18" s="11" t="s">
        <v>24</v>
      </c>
      <c r="C18" s="15">
        <v>78.36</v>
      </c>
      <c r="D18" s="7">
        <v>0.451434</v>
      </c>
      <c r="E18" s="15">
        <v>46.67</v>
      </c>
      <c r="F18" s="7">
        <v>0.26886700000000002</v>
      </c>
      <c r="G18" s="15">
        <v>48.55</v>
      </c>
      <c r="H18" s="7">
        <v>0.279698</v>
      </c>
      <c r="I18" s="13">
        <v>173.57999999999998</v>
      </c>
      <c r="J18" s="4">
        <v>0.99999900000000008</v>
      </c>
    </row>
    <row r="19" spans="1:10" x14ac:dyDescent="0.25">
      <c r="A19" s="11">
        <v>15</v>
      </c>
      <c r="B19" s="11" t="s">
        <v>25</v>
      </c>
      <c r="C19" s="15">
        <v>76.02</v>
      </c>
      <c r="D19" s="7">
        <v>0.58980500000000002</v>
      </c>
      <c r="E19" s="15">
        <v>35.14</v>
      </c>
      <c r="F19" s="7">
        <v>0.27263599999999999</v>
      </c>
      <c r="G19" s="15">
        <v>17.73</v>
      </c>
      <c r="H19" s="7">
        <v>0.13755899999999999</v>
      </c>
      <c r="I19" s="13">
        <v>128.88999999999999</v>
      </c>
      <c r="J19" s="4">
        <v>1</v>
      </c>
    </row>
    <row r="20" spans="1:10" x14ac:dyDescent="0.25">
      <c r="A20" s="11">
        <v>16</v>
      </c>
      <c r="B20" s="11" t="s">
        <v>26</v>
      </c>
      <c r="C20" s="15">
        <v>106.77</v>
      </c>
      <c r="D20" s="7">
        <v>0.22297600000000001</v>
      </c>
      <c r="E20" s="15">
        <v>174.61</v>
      </c>
      <c r="F20" s="7">
        <v>0.36465199999999998</v>
      </c>
      <c r="G20" s="15">
        <v>197.46</v>
      </c>
      <c r="H20" s="7">
        <v>0.41237200000000002</v>
      </c>
      <c r="I20" s="13">
        <v>478.84000000000003</v>
      </c>
      <c r="J20" s="4">
        <v>1</v>
      </c>
    </row>
    <row r="21" spans="1:10" x14ac:dyDescent="0.25">
      <c r="A21" s="11">
        <v>17</v>
      </c>
      <c r="B21" s="11" t="s">
        <v>27</v>
      </c>
      <c r="C21" s="15">
        <v>7.88</v>
      </c>
      <c r="D21" s="7">
        <v>0.26802700000000002</v>
      </c>
      <c r="E21" s="15">
        <v>8.58</v>
      </c>
      <c r="F21" s="7">
        <v>0.29183700000000001</v>
      </c>
      <c r="G21" s="15">
        <v>12.94</v>
      </c>
      <c r="H21" s="7">
        <v>0.44013600000000003</v>
      </c>
      <c r="I21" s="13">
        <v>29.4</v>
      </c>
      <c r="J21" s="4">
        <v>1</v>
      </c>
    </row>
    <row r="22" spans="1:10" x14ac:dyDescent="0.25">
      <c r="A22" s="11">
        <v>18</v>
      </c>
      <c r="B22" s="11" t="s">
        <v>28</v>
      </c>
      <c r="C22" s="15">
        <v>68.47</v>
      </c>
      <c r="D22" s="7">
        <v>0.14927599999999999</v>
      </c>
      <c r="E22" s="15">
        <v>115.31</v>
      </c>
      <c r="F22" s="7">
        <v>0.25139499999999998</v>
      </c>
      <c r="G22" s="15">
        <v>274.89999999999998</v>
      </c>
      <c r="H22" s="7">
        <v>0.599329</v>
      </c>
      <c r="I22" s="13">
        <v>458.67999999999995</v>
      </c>
      <c r="J22" s="4">
        <v>1</v>
      </c>
    </row>
    <row r="23" spans="1:10" x14ac:dyDescent="0.25">
      <c r="A23" s="11">
        <v>19</v>
      </c>
      <c r="B23" s="11" t="s">
        <v>29</v>
      </c>
      <c r="C23" s="15">
        <v>105.74</v>
      </c>
      <c r="D23" s="7">
        <v>0.130629</v>
      </c>
      <c r="E23" s="15">
        <v>230.48</v>
      </c>
      <c r="F23" s="7">
        <v>0.28472999999999998</v>
      </c>
      <c r="G23" s="15">
        <v>473.25</v>
      </c>
      <c r="H23" s="7">
        <v>0.584642</v>
      </c>
      <c r="I23" s="13">
        <v>809.47</v>
      </c>
      <c r="J23" s="4">
        <v>1.0000009999999999</v>
      </c>
    </row>
    <row r="24" spans="1:10" x14ac:dyDescent="0.25">
      <c r="A24" s="104" t="s">
        <v>30</v>
      </c>
      <c r="B24" s="105"/>
      <c r="C24" s="15">
        <v>1751.7199999999998</v>
      </c>
      <c r="D24" s="7">
        <v>4.5848940000000002</v>
      </c>
      <c r="E24" s="15">
        <v>2249.5600000000004</v>
      </c>
      <c r="F24" s="7">
        <v>5.037005999999999</v>
      </c>
      <c r="G24" s="15">
        <v>4284.59</v>
      </c>
      <c r="H24" s="7">
        <v>9.3780990000000006</v>
      </c>
      <c r="I24" s="13">
        <v>8285.869999999999</v>
      </c>
      <c r="J24" s="4">
        <v>18.999999000000003</v>
      </c>
    </row>
  </sheetData>
  <mergeCells count="7">
    <mergeCell ref="J2:J4"/>
    <mergeCell ref="C3:D3"/>
    <mergeCell ref="E3:F3"/>
    <mergeCell ref="G3:H3"/>
    <mergeCell ref="A24:B24"/>
    <mergeCell ref="C2:H2"/>
    <mergeCell ref="I2:I4"/>
  </mergeCells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1"/>
  <sheetViews>
    <sheetView workbookViewId="0">
      <selection activeCell="L8" sqref="L8"/>
    </sheetView>
  </sheetViews>
  <sheetFormatPr baseColWidth="10" defaultRowHeight="15" x14ac:dyDescent="0.25"/>
  <sheetData>
    <row r="1" spans="2:9" x14ac:dyDescent="0.25">
      <c r="B1" t="s">
        <v>2</v>
      </c>
    </row>
    <row r="2" spans="2:9" x14ac:dyDescent="0.25">
      <c r="B2" t="s">
        <v>67</v>
      </c>
      <c r="C2" t="s">
        <v>63</v>
      </c>
      <c r="D2" t="s">
        <v>66</v>
      </c>
      <c r="E2" t="s">
        <v>64</v>
      </c>
      <c r="F2" t="s">
        <v>51</v>
      </c>
      <c r="G2" t="s">
        <v>65</v>
      </c>
      <c r="H2" t="s">
        <v>52</v>
      </c>
    </row>
    <row r="3" spans="2:9" x14ac:dyDescent="0.25">
      <c r="B3" t="s">
        <v>68</v>
      </c>
      <c r="C3">
        <v>299.02</v>
      </c>
      <c r="D3" s="29">
        <v>0.899146</v>
      </c>
      <c r="E3">
        <v>15.12</v>
      </c>
      <c r="F3" s="29">
        <v>4.5464999999999998E-2</v>
      </c>
      <c r="G3">
        <v>18.420000000000002</v>
      </c>
      <c r="H3" s="29">
        <v>5.5389000000000001E-2</v>
      </c>
      <c r="I3" s="17">
        <f>+D3+F3+H3</f>
        <v>1</v>
      </c>
    </row>
    <row r="4" spans="2:9" x14ac:dyDescent="0.25">
      <c r="B4" t="s">
        <v>69</v>
      </c>
      <c r="C4">
        <v>114.96</v>
      </c>
      <c r="D4" s="29">
        <v>0.82872000000000001</v>
      </c>
      <c r="E4">
        <v>15.29</v>
      </c>
      <c r="F4" s="29">
        <v>0.110222</v>
      </c>
      <c r="G4">
        <v>8.4700000000000006</v>
      </c>
      <c r="H4" s="29">
        <v>6.1058000000000001E-2</v>
      </c>
      <c r="I4" s="17">
        <f t="shared" ref="I4:I21" si="0">+D4+F4+H4</f>
        <v>1</v>
      </c>
    </row>
    <row r="5" spans="2:9" x14ac:dyDescent="0.25">
      <c r="B5" t="s">
        <v>70</v>
      </c>
      <c r="C5">
        <v>30.36</v>
      </c>
      <c r="D5" s="29">
        <v>0.82432799999999995</v>
      </c>
      <c r="E5">
        <v>2.46</v>
      </c>
      <c r="F5" s="29">
        <v>6.6793000000000005E-2</v>
      </c>
      <c r="G5">
        <v>4.01</v>
      </c>
      <c r="H5" s="29">
        <v>0.108879</v>
      </c>
      <c r="I5" s="17">
        <f t="shared" si="0"/>
        <v>1</v>
      </c>
    </row>
    <row r="6" spans="2:9" x14ac:dyDescent="0.25">
      <c r="B6" t="s">
        <v>71</v>
      </c>
      <c r="C6">
        <v>41.76</v>
      </c>
      <c r="D6" s="29">
        <v>0.65249999999999997</v>
      </c>
      <c r="E6">
        <v>7.16</v>
      </c>
      <c r="F6" s="29">
        <v>0.111875</v>
      </c>
      <c r="G6">
        <v>15.08</v>
      </c>
      <c r="H6" s="29">
        <v>0.235625</v>
      </c>
      <c r="I6" s="17">
        <f t="shared" si="0"/>
        <v>1</v>
      </c>
    </row>
    <row r="7" spans="2:9" x14ac:dyDescent="0.25">
      <c r="B7" t="s">
        <v>72</v>
      </c>
      <c r="C7">
        <v>57.56</v>
      </c>
      <c r="D7" s="29">
        <v>0.48300700000000002</v>
      </c>
      <c r="E7">
        <v>14.73</v>
      </c>
      <c r="F7" s="29">
        <v>0.12360500000000001</v>
      </c>
      <c r="G7">
        <v>46.88</v>
      </c>
      <c r="H7" s="29">
        <v>0.39338800000000002</v>
      </c>
      <c r="I7" s="17">
        <f t="shared" si="0"/>
        <v>1</v>
      </c>
    </row>
    <row r="8" spans="2:9" x14ac:dyDescent="0.25">
      <c r="B8" t="s">
        <v>73</v>
      </c>
      <c r="C8">
        <v>54.61</v>
      </c>
      <c r="D8" s="29">
        <v>0.88609400000000005</v>
      </c>
      <c r="E8">
        <v>3.47</v>
      </c>
      <c r="F8" s="29">
        <v>5.6304E-2</v>
      </c>
      <c r="G8">
        <v>3.55</v>
      </c>
      <c r="H8" s="29">
        <v>5.7602E-2</v>
      </c>
      <c r="I8" s="17">
        <f t="shared" si="0"/>
        <v>1</v>
      </c>
    </row>
    <row r="9" spans="2:9" x14ac:dyDescent="0.25">
      <c r="B9" t="s">
        <v>74</v>
      </c>
      <c r="C9">
        <v>37.19</v>
      </c>
      <c r="D9" s="29">
        <v>0.47454400000000002</v>
      </c>
      <c r="E9">
        <v>8.7899999999999991</v>
      </c>
      <c r="F9" s="29">
        <v>0.11216</v>
      </c>
      <c r="G9">
        <v>32.39</v>
      </c>
      <c r="H9" s="29">
        <v>0.413296</v>
      </c>
      <c r="I9" s="17">
        <f t="shared" si="0"/>
        <v>1</v>
      </c>
    </row>
    <row r="10" spans="2:9" x14ac:dyDescent="0.25">
      <c r="B10" t="s">
        <v>75</v>
      </c>
      <c r="C10">
        <v>186.43</v>
      </c>
      <c r="D10" s="29">
        <v>0.72397199999999995</v>
      </c>
      <c r="E10">
        <v>30.37</v>
      </c>
      <c r="F10" s="29">
        <v>0.117937</v>
      </c>
      <c r="G10">
        <v>40.71</v>
      </c>
      <c r="H10" s="29">
        <v>0.15809100000000001</v>
      </c>
      <c r="I10" s="17">
        <f t="shared" si="0"/>
        <v>0.99999999999999989</v>
      </c>
    </row>
    <row r="11" spans="2:9" x14ac:dyDescent="0.25">
      <c r="B11" t="s">
        <v>76</v>
      </c>
      <c r="C11">
        <v>205.07</v>
      </c>
      <c r="D11" s="29">
        <v>0.73095699999999997</v>
      </c>
      <c r="E11">
        <v>35.96</v>
      </c>
      <c r="F11" s="29">
        <v>0.12817700000000001</v>
      </c>
      <c r="G11">
        <v>39.520000000000003</v>
      </c>
      <c r="H11" s="29">
        <v>0.14086599999999999</v>
      </c>
      <c r="I11" s="17">
        <f t="shared" si="0"/>
        <v>1</v>
      </c>
    </row>
    <row r="12" spans="2:9" x14ac:dyDescent="0.25">
      <c r="B12" t="s">
        <v>77</v>
      </c>
      <c r="C12">
        <v>159.26</v>
      </c>
      <c r="D12" s="29">
        <v>0.72794599999999998</v>
      </c>
      <c r="E12">
        <v>30.29</v>
      </c>
      <c r="F12" s="29">
        <v>0.13844999999999999</v>
      </c>
      <c r="G12">
        <v>29.23</v>
      </c>
      <c r="H12" s="29">
        <v>0.133605</v>
      </c>
      <c r="I12" s="17">
        <f t="shared" si="0"/>
        <v>1.0000009999999999</v>
      </c>
    </row>
    <row r="13" spans="2:9" x14ac:dyDescent="0.25">
      <c r="B13" t="s">
        <v>78</v>
      </c>
      <c r="C13">
        <v>260.43</v>
      </c>
      <c r="D13" s="29">
        <v>0.75212299999999999</v>
      </c>
      <c r="E13">
        <v>31.89</v>
      </c>
      <c r="F13" s="29">
        <v>9.2097999999999999E-2</v>
      </c>
      <c r="G13">
        <v>53.94</v>
      </c>
      <c r="H13" s="29">
        <v>0.155779</v>
      </c>
      <c r="I13" s="17">
        <f t="shared" si="0"/>
        <v>1</v>
      </c>
    </row>
    <row r="14" spans="2:9" x14ac:dyDescent="0.25">
      <c r="B14" t="s">
        <v>79</v>
      </c>
      <c r="C14">
        <v>92.8</v>
      </c>
      <c r="D14" s="29">
        <v>0.79370499999999999</v>
      </c>
      <c r="E14">
        <v>15.25</v>
      </c>
      <c r="F14" s="29">
        <v>0.13043099999999999</v>
      </c>
      <c r="G14">
        <v>8.8699999999999992</v>
      </c>
      <c r="H14" s="29">
        <v>7.5864000000000001E-2</v>
      </c>
      <c r="I14" s="17">
        <f t="shared" si="0"/>
        <v>1</v>
      </c>
    </row>
    <row r="15" spans="2:9" x14ac:dyDescent="0.25">
      <c r="B15" t="s">
        <v>80</v>
      </c>
      <c r="C15">
        <v>116.05</v>
      </c>
      <c r="D15" s="29">
        <v>0.77304799999999996</v>
      </c>
      <c r="E15">
        <v>19.27</v>
      </c>
      <c r="F15" s="29">
        <v>0.12836400000000001</v>
      </c>
      <c r="G15">
        <v>14.8</v>
      </c>
      <c r="H15" s="29">
        <v>9.8587999999999995E-2</v>
      </c>
      <c r="I15" s="17">
        <f t="shared" si="0"/>
        <v>1</v>
      </c>
    </row>
    <row r="16" spans="2:9" x14ac:dyDescent="0.25">
      <c r="B16" t="s">
        <v>81</v>
      </c>
      <c r="C16">
        <v>38.11</v>
      </c>
      <c r="D16" s="29">
        <v>0.63943000000000005</v>
      </c>
      <c r="E16">
        <v>12.08</v>
      </c>
      <c r="F16" s="29">
        <v>0.202685</v>
      </c>
      <c r="G16">
        <v>9.41</v>
      </c>
      <c r="H16" s="29">
        <v>0.157886</v>
      </c>
      <c r="I16" s="17">
        <f t="shared" si="0"/>
        <v>1.0000010000000001</v>
      </c>
    </row>
    <row r="17" spans="2:9" x14ac:dyDescent="0.25">
      <c r="B17" t="s">
        <v>82</v>
      </c>
      <c r="C17">
        <v>44.54</v>
      </c>
      <c r="D17" s="29">
        <v>0.736564</v>
      </c>
      <c r="E17">
        <v>7.17</v>
      </c>
      <c r="F17" s="29">
        <v>0.118571</v>
      </c>
      <c r="G17">
        <v>8.76</v>
      </c>
      <c r="H17" s="29">
        <v>0.14486499999999999</v>
      </c>
      <c r="I17" s="17">
        <f t="shared" si="0"/>
        <v>1</v>
      </c>
    </row>
    <row r="18" spans="2:9" x14ac:dyDescent="0.25">
      <c r="B18" t="s">
        <v>83</v>
      </c>
      <c r="C18">
        <v>145.47</v>
      </c>
      <c r="D18" s="29">
        <v>0.73159300000000005</v>
      </c>
      <c r="E18">
        <v>24.3</v>
      </c>
      <c r="F18" s="29">
        <v>0.122209</v>
      </c>
      <c r="G18">
        <v>29.07</v>
      </c>
      <c r="H18" s="29">
        <v>0.14619799999999999</v>
      </c>
      <c r="I18" s="17">
        <f t="shared" si="0"/>
        <v>1</v>
      </c>
    </row>
    <row r="19" spans="2:9" x14ac:dyDescent="0.25">
      <c r="B19" t="s">
        <v>84</v>
      </c>
      <c r="C19">
        <v>8.2200000000000006</v>
      </c>
      <c r="D19" s="29">
        <v>0.69838599999999995</v>
      </c>
      <c r="E19">
        <v>2.37</v>
      </c>
      <c r="F19" s="29">
        <v>0.20135900000000001</v>
      </c>
      <c r="G19">
        <v>1.18</v>
      </c>
      <c r="H19" s="29">
        <v>0.100255</v>
      </c>
      <c r="I19" s="17">
        <f t="shared" si="0"/>
        <v>1</v>
      </c>
    </row>
    <row r="20" spans="2:9" x14ac:dyDescent="0.25">
      <c r="B20" t="s">
        <v>85</v>
      </c>
      <c r="C20">
        <v>34.369999999999997</v>
      </c>
      <c r="D20" s="29">
        <v>0.63261500000000004</v>
      </c>
      <c r="E20">
        <v>11.39</v>
      </c>
      <c r="F20" s="29">
        <v>0.209645</v>
      </c>
      <c r="G20">
        <v>8.57</v>
      </c>
      <c r="H20" s="29">
        <v>0.15773999999999999</v>
      </c>
      <c r="I20" s="17">
        <f t="shared" si="0"/>
        <v>1</v>
      </c>
    </row>
    <row r="21" spans="2:9" x14ac:dyDescent="0.25">
      <c r="B21" t="s">
        <v>86</v>
      </c>
      <c r="C21">
        <v>64.08</v>
      </c>
      <c r="D21" s="29">
        <v>0.65790599999999999</v>
      </c>
      <c r="E21">
        <v>10.48</v>
      </c>
      <c r="F21" s="29">
        <v>0.107598</v>
      </c>
      <c r="G21">
        <v>22.84</v>
      </c>
      <c r="H21" s="29">
        <v>0.23449700000000001</v>
      </c>
      <c r="I21" s="17">
        <f t="shared" si="0"/>
        <v>1.0000009999999999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showGridLines="0" showRowColHeaders="0" zoomScale="130" zoomScaleNormal="130" workbookViewId="0"/>
  </sheetViews>
  <sheetFormatPr baseColWidth="10" defaultColWidth="0" defaultRowHeight="15" customHeight="1" zeroHeight="1" x14ac:dyDescent="0.25"/>
  <cols>
    <col min="1" max="11" width="11.42578125" customWidth="1"/>
    <col min="12" max="12" width="0" hidden="1" customWidth="1"/>
  </cols>
  <sheetData>
    <row r="1" spans="1:11" s="49" customFormat="1" ht="78.75" customHeight="1" x14ac:dyDescent="0.25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7.5" customHeight="1" x14ac:dyDescent="0.25"/>
    <row r="3" spans="1:11" ht="56.25" customHeight="1" x14ac:dyDescent="0.25"/>
    <row r="4" spans="1:11" ht="9" customHeight="1" x14ac:dyDescent="0.25"/>
    <row r="5" spans="1:11" x14ac:dyDescent="0.25"/>
    <row r="6" spans="1:11" ht="15" customHeight="1" x14ac:dyDescent="0.25">
      <c r="B6" s="101" t="s">
        <v>125</v>
      </c>
      <c r="C6" s="102"/>
      <c r="D6" s="102"/>
      <c r="E6" s="102"/>
      <c r="F6" s="102"/>
      <c r="G6" s="102"/>
      <c r="H6" s="102"/>
      <c r="I6" s="102"/>
    </row>
    <row r="7" spans="1:11" x14ac:dyDescent="0.25">
      <c r="B7" s="102"/>
      <c r="C7" s="102"/>
      <c r="D7" s="102"/>
      <c r="E7" s="102"/>
      <c r="F7" s="102"/>
      <c r="G7" s="102"/>
      <c r="H7" s="102"/>
      <c r="I7" s="102"/>
    </row>
    <row r="8" spans="1:11" x14ac:dyDescent="0.25">
      <c r="B8" s="102"/>
      <c r="C8" s="102"/>
      <c r="D8" s="102"/>
      <c r="E8" s="102"/>
      <c r="F8" s="102"/>
      <c r="G8" s="102"/>
      <c r="H8" s="102"/>
      <c r="I8" s="102"/>
    </row>
    <row r="9" spans="1:11" x14ac:dyDescent="0.25">
      <c r="B9" s="83"/>
      <c r="C9" s="83"/>
      <c r="D9" s="83"/>
      <c r="E9" s="83"/>
      <c r="F9" s="83"/>
      <c r="G9" s="83"/>
      <c r="H9" s="83"/>
      <c r="I9" s="83"/>
    </row>
    <row r="10" spans="1:11" ht="15" customHeight="1" x14ac:dyDescent="0.25">
      <c r="B10" s="103" t="s">
        <v>121</v>
      </c>
      <c r="C10" s="103"/>
      <c r="D10" s="103"/>
      <c r="E10" s="103"/>
      <c r="F10" s="103"/>
      <c r="G10" s="103"/>
      <c r="H10" s="103"/>
      <c r="I10" s="103"/>
    </row>
    <row r="11" spans="1:11" x14ac:dyDescent="0.25">
      <c r="B11" s="103"/>
      <c r="C11" s="103"/>
      <c r="D11" s="103"/>
      <c r="E11" s="103"/>
      <c r="F11" s="103"/>
      <c r="G11" s="103"/>
      <c r="H11" s="103"/>
      <c r="I11" s="103"/>
    </row>
    <row r="12" spans="1:11" x14ac:dyDescent="0.25">
      <c r="B12" s="103"/>
      <c r="C12" s="103"/>
      <c r="D12" s="103"/>
      <c r="E12" s="103"/>
      <c r="F12" s="103"/>
      <c r="G12" s="103"/>
      <c r="H12" s="103"/>
      <c r="I12" s="103"/>
    </row>
    <row r="13" spans="1:11" x14ac:dyDescent="0.25">
      <c r="B13" s="103"/>
      <c r="C13" s="103"/>
      <c r="D13" s="103"/>
      <c r="E13" s="103"/>
      <c r="F13" s="103"/>
      <c r="G13" s="103"/>
      <c r="H13" s="103"/>
      <c r="I13" s="103"/>
    </row>
    <row r="14" spans="1:11" ht="55.5" customHeight="1" x14ac:dyDescent="0.25">
      <c r="B14" s="103"/>
      <c r="C14" s="103"/>
      <c r="D14" s="103"/>
      <c r="E14" s="103"/>
      <c r="F14" s="103"/>
      <c r="G14" s="103"/>
      <c r="H14" s="103"/>
      <c r="I14" s="103"/>
    </row>
    <row r="15" spans="1:11" x14ac:dyDescent="0.25">
      <c r="B15" s="83"/>
      <c r="C15" s="83"/>
      <c r="D15" s="83"/>
      <c r="E15" s="83"/>
      <c r="F15" s="83"/>
      <c r="G15" s="83"/>
      <c r="H15" s="83"/>
      <c r="I15" s="83"/>
    </row>
    <row r="16" spans="1:11" ht="15" customHeight="1" x14ac:dyDescent="0.25">
      <c r="B16" s="100" t="s">
        <v>123</v>
      </c>
      <c r="C16" s="100"/>
      <c r="D16" s="100"/>
      <c r="E16" s="100"/>
      <c r="F16" s="100"/>
      <c r="G16" s="100"/>
      <c r="H16" s="100"/>
      <c r="I16" s="100"/>
    </row>
    <row r="17" spans="2:9" x14ac:dyDescent="0.25">
      <c r="B17" s="100"/>
      <c r="C17" s="100"/>
      <c r="D17" s="100"/>
      <c r="E17" s="100"/>
      <c r="F17" s="100"/>
      <c r="G17" s="100"/>
      <c r="H17" s="100"/>
      <c r="I17" s="100"/>
    </row>
    <row r="18" spans="2:9" x14ac:dyDescent="0.25">
      <c r="B18" s="100"/>
      <c r="C18" s="100"/>
      <c r="D18" s="100"/>
      <c r="E18" s="100"/>
      <c r="F18" s="100"/>
      <c r="G18" s="100"/>
      <c r="H18" s="100"/>
      <c r="I18" s="100"/>
    </row>
    <row r="19" spans="2:9" x14ac:dyDescent="0.25">
      <c r="B19" s="82"/>
      <c r="C19" s="82"/>
      <c r="D19" s="82"/>
      <c r="E19" s="82"/>
      <c r="F19" s="82"/>
      <c r="G19" s="82"/>
      <c r="H19" s="82"/>
      <c r="I19" s="82"/>
    </row>
    <row r="20" spans="2:9" ht="15" customHeight="1" x14ac:dyDescent="0.25">
      <c r="B20" s="100" t="s">
        <v>122</v>
      </c>
      <c r="C20" s="100"/>
      <c r="D20" s="100"/>
      <c r="E20" s="100"/>
      <c r="F20" s="100"/>
      <c r="G20" s="100"/>
      <c r="H20" s="100"/>
      <c r="I20" s="100"/>
    </row>
    <row r="21" spans="2:9" x14ac:dyDescent="0.25">
      <c r="B21" s="100"/>
      <c r="C21" s="100"/>
      <c r="D21" s="100"/>
      <c r="E21" s="100"/>
      <c r="F21" s="100"/>
      <c r="G21" s="100"/>
      <c r="H21" s="100"/>
      <c r="I21" s="100"/>
    </row>
    <row r="22" spans="2:9" x14ac:dyDescent="0.25">
      <c r="B22" s="100"/>
      <c r="C22" s="100"/>
      <c r="D22" s="100"/>
      <c r="E22" s="100"/>
      <c r="F22" s="100"/>
      <c r="G22" s="100"/>
      <c r="H22" s="100"/>
      <c r="I22" s="100"/>
    </row>
    <row r="23" spans="2:9" x14ac:dyDescent="0.25">
      <c r="B23" s="100"/>
      <c r="C23" s="100"/>
      <c r="D23" s="100"/>
      <c r="E23" s="100"/>
      <c r="F23" s="100"/>
      <c r="G23" s="100"/>
      <c r="H23" s="100"/>
      <c r="I23" s="100"/>
    </row>
    <row r="24" spans="2:9" x14ac:dyDescent="0.25">
      <c r="B24" s="83"/>
      <c r="C24" s="83"/>
      <c r="D24" s="83"/>
      <c r="E24" s="83"/>
      <c r="F24" s="83"/>
      <c r="G24" s="83"/>
      <c r="H24" s="83"/>
      <c r="I24" s="83"/>
    </row>
    <row r="25" spans="2:9" ht="2.25" customHeight="1" x14ac:dyDescent="0.25">
      <c r="B25" s="84"/>
      <c r="C25" s="84"/>
      <c r="D25" s="84"/>
      <c r="E25" s="84"/>
      <c r="F25" s="84"/>
      <c r="G25" s="84"/>
      <c r="H25" s="84"/>
      <c r="I25" s="84"/>
    </row>
    <row r="26" spans="2:9" x14ac:dyDescent="0.25">
      <c r="B26" s="100" t="s">
        <v>124</v>
      </c>
      <c r="C26" s="100"/>
      <c r="D26" s="100"/>
      <c r="E26" s="100"/>
      <c r="F26" s="100"/>
      <c r="G26" s="100"/>
      <c r="H26" s="100"/>
      <c r="I26" s="100"/>
    </row>
    <row r="27" spans="2:9" x14ac:dyDescent="0.25">
      <c r="B27" s="100"/>
      <c r="C27" s="100"/>
      <c r="D27" s="100"/>
      <c r="E27" s="100"/>
      <c r="F27" s="100"/>
      <c r="G27" s="100"/>
      <c r="H27" s="100"/>
      <c r="I27" s="100"/>
    </row>
    <row r="28" spans="2:9" ht="3.75" customHeight="1" x14ac:dyDescent="0.25">
      <c r="B28" s="100"/>
      <c r="C28" s="100"/>
      <c r="D28" s="100"/>
      <c r="E28" s="100"/>
      <c r="F28" s="100"/>
      <c r="G28" s="100"/>
      <c r="H28" s="100"/>
      <c r="I28" s="100"/>
    </row>
    <row r="29" spans="2:9" ht="9" customHeight="1" x14ac:dyDescent="0.25">
      <c r="B29" s="100"/>
      <c r="C29" s="100"/>
      <c r="D29" s="100"/>
      <c r="E29" s="100"/>
      <c r="F29" s="100"/>
      <c r="G29" s="100"/>
      <c r="H29" s="100"/>
      <c r="I29" s="100"/>
    </row>
    <row r="30" spans="2:9" hidden="1" x14ac:dyDescent="0.25">
      <c r="B30" s="100"/>
      <c r="C30" s="100"/>
      <c r="D30" s="100"/>
      <c r="E30" s="100"/>
      <c r="F30" s="100"/>
      <c r="G30" s="100"/>
      <c r="H30" s="100"/>
      <c r="I30" s="100"/>
    </row>
    <row r="31" spans="2:9" hidden="1" x14ac:dyDescent="0.25">
      <c r="B31" s="100"/>
      <c r="C31" s="100"/>
      <c r="D31" s="100"/>
      <c r="E31" s="100"/>
      <c r="F31" s="100"/>
      <c r="G31" s="100"/>
      <c r="H31" s="100"/>
      <c r="I31" s="100"/>
    </row>
    <row r="32" spans="2:9" hidden="1" x14ac:dyDescent="0.25">
      <c r="B32" s="100"/>
      <c r="C32" s="100"/>
      <c r="D32" s="100"/>
      <c r="E32" s="100"/>
      <c r="F32" s="100"/>
      <c r="G32" s="100"/>
      <c r="H32" s="100"/>
      <c r="I32" s="100"/>
    </row>
    <row r="33" spans="2:9" hidden="1" x14ac:dyDescent="0.25">
      <c r="B33" s="100"/>
      <c r="C33" s="100"/>
      <c r="D33" s="100"/>
      <c r="E33" s="100"/>
      <c r="F33" s="100"/>
      <c r="G33" s="100"/>
      <c r="H33" s="100"/>
      <c r="I33" s="100"/>
    </row>
    <row r="34" spans="2:9" hidden="1" x14ac:dyDescent="0.25">
      <c r="B34" s="69"/>
      <c r="C34" s="69"/>
      <c r="D34" s="69"/>
      <c r="E34" s="69"/>
      <c r="F34" s="69"/>
      <c r="G34" s="69"/>
      <c r="H34" s="69"/>
      <c r="I34" s="69"/>
    </row>
    <row r="35" spans="2:9" hidden="1" x14ac:dyDescent="0.25">
      <c r="B35" s="100"/>
      <c r="C35" s="100"/>
      <c r="D35" s="100"/>
      <c r="E35" s="100"/>
      <c r="F35" s="100"/>
      <c r="G35" s="100"/>
      <c r="H35" s="100"/>
      <c r="I35" s="100"/>
    </row>
    <row r="36" spans="2:9" hidden="1" x14ac:dyDescent="0.25">
      <c r="B36" s="100"/>
      <c r="C36" s="100"/>
      <c r="D36" s="100"/>
      <c r="E36" s="100"/>
      <c r="F36" s="100"/>
      <c r="G36" s="100"/>
      <c r="H36" s="100"/>
      <c r="I36" s="100"/>
    </row>
    <row r="37" spans="2:9" ht="0.75" hidden="1" customHeight="1" x14ac:dyDescent="0.25">
      <c r="B37" s="100"/>
      <c r="C37" s="100"/>
      <c r="D37" s="100"/>
      <c r="E37" s="100"/>
      <c r="F37" s="100"/>
      <c r="G37" s="100"/>
      <c r="H37" s="100"/>
      <c r="I37" s="100"/>
    </row>
    <row r="38" spans="2:9" hidden="1" x14ac:dyDescent="0.25">
      <c r="B38" s="100"/>
      <c r="C38" s="100"/>
      <c r="D38" s="100"/>
      <c r="E38" s="100"/>
      <c r="F38" s="100"/>
      <c r="G38" s="100"/>
      <c r="H38" s="100"/>
      <c r="I38" s="100"/>
    </row>
    <row r="39" spans="2:9" hidden="1" x14ac:dyDescent="0.25"/>
    <row r="40" spans="2:9" hidden="1" x14ac:dyDescent="0.25"/>
    <row r="41" spans="2:9" hidden="1" x14ac:dyDescent="0.25"/>
    <row r="42" spans="2:9" hidden="1" x14ac:dyDescent="0.25"/>
    <row r="43" spans="2:9" hidden="1" x14ac:dyDescent="0.25"/>
    <row r="44" spans="2:9" hidden="1" x14ac:dyDescent="0.25"/>
    <row r="45" spans="2:9" hidden="1" x14ac:dyDescent="0.25"/>
    <row r="46" spans="2:9" hidden="1" x14ac:dyDescent="0.25"/>
    <row r="47" spans="2:9" hidden="1" x14ac:dyDescent="0.25"/>
    <row r="48" spans="2:9" hidden="1" x14ac:dyDescent="0.25"/>
    <row r="49" spans="3:3" hidden="1" x14ac:dyDescent="0.25"/>
    <row r="50" spans="3:3" hidden="1" x14ac:dyDescent="0.25"/>
    <row r="51" spans="3:3" hidden="1" x14ac:dyDescent="0.25"/>
    <row r="52" spans="3:3" hidden="1" x14ac:dyDescent="0.25"/>
    <row r="53" spans="3:3" hidden="1" x14ac:dyDescent="0.25"/>
    <row r="54" spans="3:3" hidden="1" x14ac:dyDescent="0.25"/>
    <row r="55" spans="3:3" hidden="1" x14ac:dyDescent="0.25"/>
    <row r="56" spans="3:3" hidden="1" x14ac:dyDescent="0.25"/>
    <row r="57" spans="3:3" hidden="1" x14ac:dyDescent="0.25"/>
    <row r="58" spans="3:3" hidden="1" x14ac:dyDescent="0.25"/>
    <row r="59" spans="3:3" hidden="1" x14ac:dyDescent="0.25">
      <c r="C59" s="70"/>
    </row>
    <row r="60" spans="3:3" ht="15" customHeight="1" x14ac:dyDescent="0.25"/>
    <row r="61" spans="3:3" ht="15" customHeight="1" x14ac:dyDescent="0.25"/>
    <row r="62" spans="3:3" ht="15" customHeight="1" x14ac:dyDescent="0.25"/>
    <row r="63" spans="3:3" ht="15" customHeight="1" x14ac:dyDescent="0.25"/>
    <row r="64" spans="3:3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</sheetData>
  <mergeCells count="7">
    <mergeCell ref="B35:I38"/>
    <mergeCell ref="B6:I8"/>
    <mergeCell ref="B10:I14"/>
    <mergeCell ref="B16:I18"/>
    <mergeCell ref="B20:I23"/>
    <mergeCell ref="B30:I33"/>
    <mergeCell ref="B26:I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showRowColHeaders="0" zoomScale="95" zoomScaleNormal="95" workbookViewId="0"/>
  </sheetViews>
  <sheetFormatPr baseColWidth="10" defaultColWidth="0" defaultRowHeight="15" customHeight="1" zeroHeight="1" x14ac:dyDescent="0.25"/>
  <cols>
    <col min="1" max="11" width="11.42578125" customWidth="1"/>
    <col min="12" max="12" width="0" hidden="1" customWidth="1"/>
  </cols>
  <sheetData>
    <row r="1" spans="1:11" s="49" customFormat="1" ht="78.75" customHeight="1" x14ac:dyDescent="0.25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7.5" customHeight="1" x14ac:dyDescent="0.25"/>
    <row r="3" spans="1:11" ht="56.25" customHeight="1" x14ac:dyDescent="0.25"/>
    <row r="4" spans="1:11" ht="9" customHeight="1" x14ac:dyDescent="0.25"/>
    <row r="5" spans="1:11" x14ac:dyDescent="0.25"/>
    <row r="6" spans="1:11" x14ac:dyDescent="0.25"/>
    <row r="7" spans="1:11" x14ac:dyDescent="0.25"/>
    <row r="8" spans="1:11" x14ac:dyDescent="0.25"/>
    <row r="9" spans="1:11" x14ac:dyDescent="0.25"/>
    <row r="10" spans="1:11" x14ac:dyDescent="0.25"/>
    <row r="11" spans="1:11" x14ac:dyDescent="0.25"/>
    <row r="12" spans="1:11" x14ac:dyDescent="0.25"/>
    <row r="13" spans="1:11" x14ac:dyDescent="0.25"/>
    <row r="14" spans="1:11" x14ac:dyDescent="0.25"/>
    <row r="15" spans="1:11" x14ac:dyDescent="0.25"/>
    <row r="16" spans="1:11" x14ac:dyDescent="0.25"/>
    <row r="17" x14ac:dyDescent="0.25"/>
    <row r="18" x14ac:dyDescent="0.25"/>
    <row r="19" x14ac:dyDescent="0.25"/>
    <row r="20" x14ac:dyDescent="0.25"/>
    <row r="21" x14ac:dyDescent="0.25"/>
    <row r="22" ht="0.75" customHeight="1" x14ac:dyDescent="0.25"/>
    <row r="23" x14ac:dyDescent="0.25"/>
    <row r="24" x14ac:dyDescent="0.25"/>
    <row r="25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spans="3:3" hidden="1" x14ac:dyDescent="0.25"/>
    <row r="34" spans="3:3" hidden="1" x14ac:dyDescent="0.25"/>
    <row r="35" spans="3:3" hidden="1" x14ac:dyDescent="0.25"/>
    <row r="36" spans="3:3" hidden="1" x14ac:dyDescent="0.25"/>
    <row r="37" spans="3:3" hidden="1" x14ac:dyDescent="0.25"/>
    <row r="38" spans="3:3" hidden="1" x14ac:dyDescent="0.25"/>
    <row r="39" spans="3:3" hidden="1" x14ac:dyDescent="0.25"/>
    <row r="40" spans="3:3" hidden="1" x14ac:dyDescent="0.25"/>
    <row r="41" spans="3:3" hidden="1" x14ac:dyDescent="0.25"/>
    <row r="42" spans="3:3" hidden="1" x14ac:dyDescent="0.25"/>
    <row r="43" spans="3:3" hidden="1" x14ac:dyDescent="0.25"/>
    <row r="44" spans="3:3" hidden="1" x14ac:dyDescent="0.25">
      <c r="C44" s="7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workbookViewId="0"/>
  </sheetViews>
  <sheetFormatPr baseColWidth="10" defaultColWidth="0" defaultRowHeight="15" zeroHeight="1" x14ac:dyDescent="0.25"/>
  <cols>
    <col min="1" max="9" width="11.42578125" customWidth="1"/>
    <col min="10" max="10" width="8.140625" customWidth="1"/>
    <col min="11" max="12" width="11.42578125" hidden="1" customWidth="1"/>
    <col min="13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9"/>
  <sheetViews>
    <sheetView showGridLines="0" showRowColHeaders="0" zoomScale="101" zoomScaleNormal="101" workbookViewId="0"/>
  </sheetViews>
  <sheetFormatPr baseColWidth="10" defaultColWidth="0" defaultRowHeight="15" zeroHeight="1" x14ac:dyDescent="0.25"/>
  <cols>
    <col min="1" max="1" width="11.42578125" customWidth="1"/>
    <col min="2" max="2" width="24.140625" customWidth="1"/>
    <col min="3" max="3" width="23.140625" customWidth="1"/>
    <col min="4" max="4" width="20.5703125" customWidth="1"/>
    <col min="5" max="5" width="24.5703125" customWidth="1"/>
    <col min="6" max="6" width="4" customWidth="1"/>
    <col min="7" max="7" width="11.42578125" customWidth="1"/>
    <col min="8" max="8" width="6.42578125" customWidth="1"/>
    <col min="9" max="10" width="11.42578125" customWidth="1"/>
    <col min="11" max="11" width="6.140625" customWidth="1"/>
    <col min="12" max="12" width="5.85546875" customWidth="1"/>
    <col min="13" max="13" width="7.140625" customWidth="1"/>
    <col min="14" max="15" width="11.42578125" customWidth="1"/>
    <col min="1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ht="3.75" customHeight="1" x14ac:dyDescent="0.25"/>
    <row r="11" hidden="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ht="10.5" customHeight="1" x14ac:dyDescent="0.25"/>
    <row r="28" ht="4.5" customHeight="1" x14ac:dyDescent="0.25"/>
    <row r="29" x14ac:dyDescent="0.25"/>
    <row r="30" x14ac:dyDescent="0.25"/>
    <row r="31" x14ac:dyDescent="0.25"/>
    <row r="32" ht="10.5" customHeight="1" x14ac:dyDescent="0.25"/>
    <row r="33" spans="2:5" x14ac:dyDescent="0.25"/>
    <row r="34" spans="2:5" x14ac:dyDescent="0.25"/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  <row r="41" spans="2:5" x14ac:dyDescent="0.25"/>
    <row r="42" spans="2:5" x14ac:dyDescent="0.25"/>
    <row r="43" spans="2:5" x14ac:dyDescent="0.25"/>
    <row r="44" spans="2:5" ht="20.25" customHeight="1" x14ac:dyDescent="0.25">
      <c r="B44" s="63" t="s">
        <v>100</v>
      </c>
      <c r="C44" s="63" t="s">
        <v>101</v>
      </c>
      <c r="D44" s="63" t="s">
        <v>102</v>
      </c>
      <c r="E44" s="63" t="s">
        <v>103</v>
      </c>
    </row>
    <row r="45" spans="2:5" ht="20.25" x14ac:dyDescent="0.3">
      <c r="B45" s="64">
        <f>+DinamicaLocalidadTodasMallas!$X$127</f>
        <v>69.459999999999994</v>
      </c>
      <c r="C45" s="65">
        <f>+DinamicaLocalidadTodasMallas!$Y$127</f>
        <v>10.1</v>
      </c>
      <c r="D45" s="66">
        <f>+DinamicaLocalidadTodasMallas!$Z$127</f>
        <v>1.3</v>
      </c>
      <c r="E45" s="64">
        <f>+B45+C45+D45</f>
        <v>80.859999999999985</v>
      </c>
    </row>
    <row r="46" spans="2:5" ht="20.25" x14ac:dyDescent="0.3">
      <c r="B46" s="68" t="s">
        <v>50</v>
      </c>
      <c r="C46" s="68" t="s">
        <v>51</v>
      </c>
      <c r="D46" s="68" t="s">
        <v>52</v>
      </c>
      <c r="E46" s="67"/>
    </row>
    <row r="47" spans="2:5" x14ac:dyDescent="0.25">
      <c r="B47" s="29">
        <f>+$B$45/$E$45</f>
        <v>0.85901558248825138</v>
      </c>
      <c r="C47" s="29">
        <f>+$C$45/$E$45</f>
        <v>0.12490724709374229</v>
      </c>
      <c r="D47" s="29">
        <f>+$D$45/$E$45</f>
        <v>1.6077170418006433E-2</v>
      </c>
    </row>
    <row r="48" spans="2:5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1"/>
  <sheetViews>
    <sheetView showGridLines="0" showRowColHeaders="0" zoomScale="85" zoomScaleNormal="85" workbookViewId="0"/>
  </sheetViews>
  <sheetFormatPr baseColWidth="10" defaultColWidth="0" defaultRowHeight="15" zeroHeight="1" x14ac:dyDescent="0.25"/>
  <cols>
    <col min="1" max="1" width="11.42578125" customWidth="1"/>
    <col min="2" max="2" width="21.140625" customWidth="1"/>
    <col min="3" max="3" width="24.5703125" customWidth="1"/>
    <col min="4" max="4" width="21.5703125" customWidth="1"/>
    <col min="5" max="5" width="23.7109375" customWidth="1"/>
    <col min="6" max="14" width="11.42578125" customWidth="1"/>
    <col min="15" max="15" width="6.28515625" customWidth="1"/>
    <col min="1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ht="3.75" customHeight="1" x14ac:dyDescent="0.25"/>
    <row r="11" hidden="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spans="2:5" x14ac:dyDescent="0.25"/>
    <row r="34" spans="2:5" x14ac:dyDescent="0.25"/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  <row r="41" spans="2:5" x14ac:dyDescent="0.25"/>
    <row r="42" spans="2:5" x14ac:dyDescent="0.25"/>
    <row r="43" spans="2:5" x14ac:dyDescent="0.25"/>
    <row r="44" spans="2:5" x14ac:dyDescent="0.25"/>
    <row r="45" spans="2:5" ht="25.5" customHeight="1" x14ac:dyDescent="0.25">
      <c r="B45" s="63" t="s">
        <v>100</v>
      </c>
      <c r="C45" s="63" t="s">
        <v>101</v>
      </c>
      <c r="D45" s="63" t="s">
        <v>102</v>
      </c>
      <c r="E45" s="63" t="s">
        <v>103</v>
      </c>
    </row>
    <row r="46" spans="2:5" ht="20.25" x14ac:dyDescent="0.3">
      <c r="B46" s="64">
        <f>+DinamicaLocalidadTodasMallas!$X$102</f>
        <v>78.36</v>
      </c>
      <c r="C46" s="65">
        <f>+DinamicaLocalidadTodasMallas!$Y$102</f>
        <v>46.67</v>
      </c>
      <c r="D46" s="66">
        <f>+DinamicaLocalidadTodasMallas!$Z$102</f>
        <v>48.55</v>
      </c>
      <c r="E46" s="64">
        <f>+B46+C46+D46</f>
        <v>173.57999999999998</v>
      </c>
    </row>
    <row r="47" spans="2:5" ht="20.25" x14ac:dyDescent="0.3">
      <c r="B47" s="68" t="s">
        <v>50</v>
      </c>
      <c r="C47" s="68" t="s">
        <v>51</v>
      </c>
      <c r="D47" s="68" t="s">
        <v>52</v>
      </c>
      <c r="E47" s="67"/>
    </row>
    <row r="48" spans="2:5" x14ac:dyDescent="0.25">
      <c r="B48" s="29">
        <f>+$B$46/$E$46</f>
        <v>0.45143449706187355</v>
      </c>
      <c r="C48" s="29">
        <f>+$C$46/$E$46</f>
        <v>0.26886738103468144</v>
      </c>
      <c r="D48" s="29">
        <f>+$D$46/$E$46</f>
        <v>0.27969812190344512</v>
      </c>
    </row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ht="15.75" customHeight="1" x14ac:dyDescent="0.25"/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7"/>
  <sheetViews>
    <sheetView showGridLines="0" showRowColHeaders="0" zoomScale="91" zoomScaleNormal="91" workbookViewId="0"/>
  </sheetViews>
  <sheetFormatPr baseColWidth="10" defaultColWidth="0" defaultRowHeight="15" zeroHeight="1" x14ac:dyDescent="0.25"/>
  <cols>
    <col min="1" max="1" width="11.42578125" customWidth="1"/>
    <col min="2" max="2" width="21.7109375" customWidth="1"/>
    <col min="3" max="3" width="23" customWidth="1"/>
    <col min="4" max="4" width="19.28515625" customWidth="1"/>
    <col min="5" max="5" width="23" customWidth="1"/>
    <col min="6" max="15" width="11.42578125" customWidth="1"/>
    <col min="1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ht="3.75" customHeight="1" x14ac:dyDescent="0.25"/>
    <row r="11" hidden="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spans="2:5" x14ac:dyDescent="0.25"/>
    <row r="34" spans="2:5" x14ac:dyDescent="0.25"/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  <row r="41" spans="2:5" x14ac:dyDescent="0.25"/>
    <row r="42" spans="2:5" ht="16.5" customHeight="1" x14ac:dyDescent="0.25">
      <c r="B42" s="63" t="s">
        <v>100</v>
      </c>
      <c r="C42" s="63" t="s">
        <v>101</v>
      </c>
      <c r="D42" s="63" t="s">
        <v>102</v>
      </c>
      <c r="E42" s="63" t="s">
        <v>103</v>
      </c>
    </row>
    <row r="43" spans="2:5" ht="20.25" x14ac:dyDescent="0.3">
      <c r="B43" s="64">
        <f>+DinamicaLocalidadTodasMallas!$X$78</f>
        <v>102.46</v>
      </c>
      <c r="C43" s="65">
        <f>+DinamicaLocalidadTodasMallas!$Y$78</f>
        <v>20.99</v>
      </c>
      <c r="D43" s="66">
        <f>+DinamicaLocalidadTodasMallas!$Z$78</f>
        <v>57.73</v>
      </c>
      <c r="E43" s="64">
        <f>+B43+C43+D43</f>
        <v>181.17999999999998</v>
      </c>
    </row>
    <row r="44" spans="2:5" ht="20.25" x14ac:dyDescent="0.3">
      <c r="B44" s="68" t="s">
        <v>50</v>
      </c>
      <c r="C44" s="68" t="s">
        <v>51</v>
      </c>
      <c r="D44" s="68" t="s">
        <v>52</v>
      </c>
      <c r="E44" s="67"/>
    </row>
    <row r="45" spans="2:5" x14ac:dyDescent="0.25">
      <c r="B45" s="29">
        <f>+$B$43/$E$43</f>
        <v>0.56551495750082792</v>
      </c>
      <c r="C45" s="29">
        <f>+$C$43/$E$43</f>
        <v>0.11585163925378078</v>
      </c>
      <c r="D45" s="29">
        <f>+$D$43/$E$43</f>
        <v>0.31863340324539136</v>
      </c>
    </row>
    <row r="46" spans="2:5" x14ac:dyDescent="0.25"/>
    <row r="47" spans="2:5" x14ac:dyDescent="0.25"/>
    <row r="48" spans="2:5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1"/>
  <sheetViews>
    <sheetView showGridLines="0" showRowColHeaders="0" zoomScale="85" zoomScaleNormal="85" workbookViewId="0"/>
  </sheetViews>
  <sheetFormatPr baseColWidth="10" defaultColWidth="0" defaultRowHeight="15" zeroHeight="1" x14ac:dyDescent="0.25"/>
  <cols>
    <col min="1" max="1" width="11.42578125" customWidth="1"/>
    <col min="2" max="2" width="20.85546875" customWidth="1"/>
    <col min="3" max="3" width="23.28515625" customWidth="1"/>
    <col min="4" max="4" width="19" customWidth="1"/>
    <col min="5" max="5" width="22.7109375" customWidth="1"/>
    <col min="6" max="6" width="3.5703125" customWidth="1"/>
    <col min="7" max="7" width="4.28515625" customWidth="1"/>
    <col min="8" max="8" width="6.7109375" customWidth="1"/>
    <col min="9" max="9" width="11.42578125" customWidth="1"/>
    <col min="10" max="10" width="7.5703125" customWidth="1"/>
    <col min="11" max="15" width="11.42578125" customWidth="1"/>
    <col min="1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ht="3.75" customHeight="1" x14ac:dyDescent="0.25"/>
    <row r="11" hidden="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spans="2:5" x14ac:dyDescent="0.25"/>
    <row r="34" spans="2:5" x14ac:dyDescent="0.25"/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  <row r="41" spans="2:5" x14ac:dyDescent="0.25"/>
    <row r="42" spans="2:5" x14ac:dyDescent="0.25"/>
    <row r="43" spans="2:5" ht="21" customHeight="1" x14ac:dyDescent="0.25">
      <c r="B43" s="71" t="s">
        <v>100</v>
      </c>
      <c r="C43" s="71" t="s">
        <v>101</v>
      </c>
      <c r="D43" s="71" t="s">
        <v>102</v>
      </c>
      <c r="E43" s="71" t="s">
        <v>103</v>
      </c>
    </row>
    <row r="44" spans="2:5" ht="20.25" x14ac:dyDescent="0.3">
      <c r="B44" s="64">
        <f>+DinamicaLocalidadTodasMallas!$X$55</f>
        <v>114.96</v>
      </c>
      <c r="C44" s="65">
        <f>+DinamicaLocalidadTodasMallas!$Y$55</f>
        <v>15.29</v>
      </c>
      <c r="D44" s="66">
        <f>+DinamicaLocalidadTodasMallas!$Z$55</f>
        <v>8.4700000000000006</v>
      </c>
      <c r="E44" s="64">
        <f>+B44+C44+D44</f>
        <v>138.72</v>
      </c>
    </row>
    <row r="45" spans="2:5" ht="20.25" x14ac:dyDescent="0.3">
      <c r="B45" s="68" t="s">
        <v>50</v>
      </c>
      <c r="C45" s="68" t="s">
        <v>51</v>
      </c>
      <c r="D45" s="68" t="s">
        <v>52</v>
      </c>
      <c r="E45" s="67"/>
    </row>
    <row r="46" spans="2:5" x14ac:dyDescent="0.25">
      <c r="B46" s="29">
        <f>+$B$44/$E$44</f>
        <v>0.82871972318339093</v>
      </c>
      <c r="C46" s="29">
        <f>+$C$44/$E$44</f>
        <v>0.11022202998846597</v>
      </c>
      <c r="D46" s="29">
        <f>+$D$44/$E$44</f>
        <v>6.105824682814303E-2</v>
      </c>
    </row>
    <row r="47" spans="2:5" x14ac:dyDescent="0.25"/>
    <row r="48" spans="2:5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hidden="1" x14ac:dyDescent="0.25"/>
    <row r="64" hidden="1" x14ac:dyDescent="0.25"/>
    <row r="65" hidden="1" x14ac:dyDescent="0.25"/>
    <row r="66" x14ac:dyDescent="0.25"/>
    <row r="67" x14ac:dyDescent="0.25"/>
    <row r="68" x14ac:dyDescent="0.25"/>
    <row r="69" x14ac:dyDescent="0.25"/>
    <row r="70" x14ac:dyDescent="0.25"/>
    <row r="71" x14ac:dyDescent="0.25"/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O157"/>
  <sheetViews>
    <sheetView showGridLines="0" showRowColHeaders="0" tabSelected="1" topLeftCell="A48" zoomScale="115" zoomScaleNormal="115" workbookViewId="0">
      <selection activeCell="N2" sqref="N2"/>
    </sheetView>
  </sheetViews>
  <sheetFormatPr baseColWidth="10" defaultColWidth="0" defaultRowHeight="15" zeroHeight="1" x14ac:dyDescent="0.25"/>
  <cols>
    <col min="1" max="5" width="11.42578125" customWidth="1"/>
    <col min="6" max="6" width="10.140625" customWidth="1"/>
    <col min="7" max="7" width="11.42578125" hidden="1" customWidth="1"/>
    <col min="8" max="8" width="28.7109375" customWidth="1"/>
    <col min="9" max="9" width="11.42578125" customWidth="1"/>
    <col min="10" max="10" width="15.85546875" customWidth="1"/>
    <col min="11" max="11" width="11.42578125" customWidth="1"/>
    <col min="12" max="12" width="12.42578125" customWidth="1"/>
    <col min="13" max="15" width="11.42578125" customWidth="1"/>
    <col min="1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ht="3.75" customHeight="1" x14ac:dyDescent="0.25"/>
    <row r="11" hidden="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8:13" x14ac:dyDescent="0.25"/>
    <row r="82" spans="8:13" x14ac:dyDescent="0.25"/>
    <row r="83" spans="8:13" x14ac:dyDescent="0.25"/>
    <row r="84" spans="8:13" x14ac:dyDescent="0.25"/>
    <row r="85" spans="8:13" x14ac:dyDescent="0.25"/>
    <row r="86" spans="8:13" x14ac:dyDescent="0.25"/>
    <row r="87" spans="8:13" x14ac:dyDescent="0.25"/>
    <row r="88" spans="8:13" x14ac:dyDescent="0.25"/>
    <row r="89" spans="8:13" x14ac:dyDescent="0.25"/>
    <row r="90" spans="8:13" x14ac:dyDescent="0.25">
      <c r="H90" s="86" t="s">
        <v>91</v>
      </c>
      <c r="I90" s="86" t="s">
        <v>2</v>
      </c>
      <c r="J90" s="86" t="s">
        <v>3</v>
      </c>
      <c r="K90" s="86" t="s">
        <v>4</v>
      </c>
      <c r="L90" s="96" t="s">
        <v>5</v>
      </c>
    </row>
    <row r="91" spans="8:13" x14ac:dyDescent="0.25">
      <c r="H91" s="93" t="s">
        <v>25</v>
      </c>
      <c r="I91" s="97">
        <v>60.47</v>
      </c>
      <c r="J91" s="97">
        <v>87.44</v>
      </c>
      <c r="K91" s="99">
        <v>128.88999999999999</v>
      </c>
      <c r="L91" s="98">
        <v>15.95</v>
      </c>
      <c r="M91" s="95"/>
    </row>
    <row r="92" spans="8:13" x14ac:dyDescent="0.25">
      <c r="H92" s="93" t="s">
        <v>22</v>
      </c>
      <c r="I92" s="97">
        <v>116.92</v>
      </c>
      <c r="J92" s="97">
        <v>199.84</v>
      </c>
      <c r="K92" s="99">
        <v>264.99</v>
      </c>
      <c r="L92" s="98">
        <v>93.65</v>
      </c>
      <c r="M92" s="95"/>
    </row>
    <row r="93" spans="8:13" x14ac:dyDescent="0.25">
      <c r="H93" s="93" t="s">
        <v>17</v>
      </c>
      <c r="I93" s="97">
        <v>78.37</v>
      </c>
      <c r="J93" s="97">
        <v>149.35</v>
      </c>
      <c r="K93" s="99">
        <v>578.19000000000005</v>
      </c>
      <c r="L93" s="98">
        <v>28.31</v>
      </c>
      <c r="M93" s="95"/>
    </row>
    <row r="94" spans="8:13" x14ac:dyDescent="0.25">
      <c r="H94" s="93" t="s">
        <v>27</v>
      </c>
      <c r="I94" s="97">
        <v>11.77</v>
      </c>
      <c r="J94" s="97">
        <v>34.940000000000005</v>
      </c>
      <c r="K94" s="99">
        <v>29.4</v>
      </c>
      <c r="L94" s="98">
        <v>11.63</v>
      </c>
      <c r="M94" s="95"/>
    </row>
    <row r="95" spans="8:13" x14ac:dyDescent="0.25">
      <c r="H95" s="93" t="s">
        <v>12</v>
      </c>
      <c r="I95" s="97">
        <v>138.72</v>
      </c>
      <c r="J95" s="97">
        <v>176.85</v>
      </c>
      <c r="K95" s="99">
        <v>220.3</v>
      </c>
      <c r="L95" s="98">
        <v>65.87</v>
      </c>
      <c r="M95" s="95"/>
    </row>
    <row r="96" spans="8:13" x14ac:dyDescent="0.25">
      <c r="H96" s="93" t="s">
        <v>29</v>
      </c>
      <c r="I96" s="97">
        <v>97.4</v>
      </c>
      <c r="J96" s="97">
        <v>161.6</v>
      </c>
      <c r="K96" s="99">
        <v>809.47</v>
      </c>
      <c r="L96" s="98">
        <v>9.2200000000000006</v>
      </c>
      <c r="M96" s="95"/>
    </row>
    <row r="97" spans="8:13" x14ac:dyDescent="0.25">
      <c r="H97" s="93" t="s">
        <v>20</v>
      </c>
      <c r="I97" s="97">
        <v>218.77999999999997</v>
      </c>
      <c r="J97" s="97">
        <v>359.97</v>
      </c>
      <c r="K97" s="99">
        <v>736.62</v>
      </c>
      <c r="L97" s="98">
        <v>75.540000000000006</v>
      </c>
      <c r="M97" s="95"/>
    </row>
    <row r="98" spans="8:13" x14ac:dyDescent="0.25">
      <c r="H98" s="93" t="s">
        <v>19</v>
      </c>
      <c r="I98" s="97">
        <v>280.55</v>
      </c>
      <c r="J98" s="97">
        <v>263.32</v>
      </c>
      <c r="K98" s="99">
        <v>325.01</v>
      </c>
      <c r="L98" s="98">
        <v>51.8</v>
      </c>
      <c r="M98" s="95"/>
    </row>
    <row r="99" spans="8:13" x14ac:dyDescent="0.25">
      <c r="H99" s="93" t="s">
        <v>18</v>
      </c>
      <c r="I99" s="97">
        <v>257.51</v>
      </c>
      <c r="J99" s="97">
        <v>334.65</v>
      </c>
      <c r="K99" s="99">
        <v>965.78</v>
      </c>
      <c r="L99" s="98">
        <v>80.859999999999985</v>
      </c>
      <c r="M99" s="95"/>
    </row>
    <row r="100" spans="8:13" x14ac:dyDescent="0.25">
      <c r="H100" s="93" t="s">
        <v>24</v>
      </c>
      <c r="I100" s="97">
        <v>59.599999999999994</v>
      </c>
      <c r="J100" s="97">
        <v>135.76</v>
      </c>
      <c r="K100" s="99">
        <v>173.57999999999998</v>
      </c>
      <c r="L100" s="98">
        <v>30.98</v>
      </c>
      <c r="M100" s="95"/>
    </row>
    <row r="101" spans="8:13" x14ac:dyDescent="0.25">
      <c r="H101" s="93" t="s">
        <v>26</v>
      </c>
      <c r="I101" s="97">
        <v>198.84</v>
      </c>
      <c r="J101" s="97">
        <v>216.44</v>
      </c>
      <c r="K101" s="99">
        <v>478.84</v>
      </c>
      <c r="L101" s="98">
        <v>124.49</v>
      </c>
      <c r="M101" s="95"/>
    </row>
    <row r="102" spans="8:13" x14ac:dyDescent="0.25">
      <c r="H102" s="93" t="s">
        <v>28</v>
      </c>
      <c r="I102" s="97">
        <v>54.33</v>
      </c>
      <c r="J102" s="97">
        <v>176.93</v>
      </c>
      <c r="K102" s="99">
        <v>458.67999999999995</v>
      </c>
      <c r="L102" s="98">
        <v>48.82</v>
      </c>
      <c r="M102" s="95"/>
    </row>
    <row r="103" spans="8:13" x14ac:dyDescent="0.25">
      <c r="H103" s="93" t="s">
        <v>14</v>
      </c>
      <c r="I103" s="97">
        <v>64</v>
      </c>
      <c r="J103" s="97">
        <v>181.17999999999998</v>
      </c>
      <c r="K103" s="99">
        <v>476.44</v>
      </c>
      <c r="L103" s="98">
        <v>18.170000000000002</v>
      </c>
      <c r="M103" s="95"/>
    </row>
    <row r="104" spans="8:13" x14ac:dyDescent="0.25">
      <c r="H104" s="93" t="s">
        <v>13</v>
      </c>
      <c r="I104" s="97">
        <v>36.83</v>
      </c>
      <c r="J104" s="97">
        <v>96.64</v>
      </c>
      <c r="K104" s="99">
        <v>145.75</v>
      </c>
      <c r="L104" s="98">
        <v>76.45</v>
      </c>
      <c r="M104" s="95"/>
    </row>
    <row r="105" spans="8:13" x14ac:dyDescent="0.25">
      <c r="H105" s="93" t="s">
        <v>21</v>
      </c>
      <c r="I105" s="97">
        <v>346.26</v>
      </c>
      <c r="J105" s="97">
        <v>279.47000000000003</v>
      </c>
      <c r="K105" s="99">
        <v>1069.4000000000001</v>
      </c>
      <c r="L105" s="98">
        <v>136.33000000000001</v>
      </c>
      <c r="M105" s="95"/>
    </row>
    <row r="106" spans="8:13" x14ac:dyDescent="0.25">
      <c r="H106" s="93" t="s">
        <v>23</v>
      </c>
      <c r="I106" s="97">
        <v>150.12</v>
      </c>
      <c r="J106" s="97">
        <v>212.39</v>
      </c>
      <c r="K106" s="99">
        <v>244.12</v>
      </c>
      <c r="L106" s="98">
        <v>97.600000000000009</v>
      </c>
      <c r="M106" s="95"/>
    </row>
    <row r="107" spans="8:13" x14ac:dyDescent="0.25">
      <c r="H107" s="93" t="s">
        <v>16</v>
      </c>
      <c r="I107" s="97">
        <v>61.629999999999995</v>
      </c>
      <c r="J107" s="97">
        <v>86.85</v>
      </c>
      <c r="K107" s="99">
        <v>184.44</v>
      </c>
      <c r="L107" s="98">
        <v>13.45</v>
      </c>
      <c r="M107" s="95"/>
    </row>
    <row r="108" spans="8:13" x14ac:dyDescent="0.25">
      <c r="H108" s="93" t="s">
        <v>8</v>
      </c>
      <c r="I108" s="97">
        <v>332.56</v>
      </c>
      <c r="J108" s="97">
        <v>251.10999999999999</v>
      </c>
      <c r="K108" s="99">
        <v>535.26</v>
      </c>
      <c r="L108" s="98">
        <v>54.2</v>
      </c>
      <c r="M108" s="95"/>
    </row>
    <row r="109" spans="8:13" x14ac:dyDescent="0.25">
      <c r="H109" s="93" t="s">
        <v>15</v>
      </c>
      <c r="I109" s="97">
        <v>119.17000000000002</v>
      </c>
      <c r="J109" s="97">
        <v>143.65</v>
      </c>
      <c r="K109" s="99">
        <v>460.71</v>
      </c>
      <c r="L109" s="98">
        <v>5.2200000000000006</v>
      </c>
      <c r="M109" s="95"/>
    </row>
    <row r="110" spans="8:13" x14ac:dyDescent="0.25">
      <c r="H110" s="89" t="s">
        <v>30</v>
      </c>
      <c r="I110" s="90">
        <f>SUM(I91:I109)</f>
        <v>2683.83</v>
      </c>
      <c r="J110" s="90">
        <f t="shared" ref="J110:L110" si="0">SUM(J91:J109)</f>
        <v>3548.3799999999992</v>
      </c>
      <c r="K110" s="90">
        <f t="shared" si="0"/>
        <v>8285.869999999999</v>
      </c>
      <c r="L110" s="94">
        <f t="shared" si="0"/>
        <v>1038.5400000000002</v>
      </c>
    </row>
    <row r="111" spans="8:13" x14ac:dyDescent="0.25"/>
    <row r="112" spans="8:13" x14ac:dyDescent="0.25"/>
    <row r="113" x14ac:dyDescent="0.25"/>
    <row r="114" x14ac:dyDescent="0.25"/>
    <row r="115" x14ac:dyDescent="0.25"/>
    <row r="116" x14ac:dyDescent="0.25"/>
    <row r="117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</sheetData>
  <sortState ref="H120:L138">
    <sortCondition ref="H38:H56"/>
  </sortState>
  <pageMargins left="0.7" right="0.7" top="0.75" bottom="0.75" header="0.3" footer="0.3"/>
  <pageSetup paperSize="9" scale="51" orientation="portrait" r:id="rId1"/>
  <colBreaks count="1" manualBreakCount="1">
    <brk id="34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Troncal FInal</vt:lpstr>
      <vt:lpstr>Notas</vt:lpstr>
      <vt:lpstr>Indice</vt:lpstr>
      <vt:lpstr>Main Menu</vt:lpstr>
      <vt:lpstr>Troncal</vt:lpstr>
      <vt:lpstr>Local</vt:lpstr>
      <vt:lpstr>Intermedia</vt:lpstr>
      <vt:lpstr>Arterial</vt:lpstr>
      <vt:lpstr>Inf.General</vt:lpstr>
      <vt:lpstr>DinamicaLocalidadTodasMallas</vt:lpstr>
      <vt:lpstr>DinamicaGeneralSITP</vt:lpstr>
      <vt:lpstr>DinamicaGeneralTipoMalla</vt:lpstr>
      <vt:lpstr>Dinamica MVA y Troncal</vt:lpstr>
      <vt:lpstr>DinamicaLocalidad MVA</vt:lpstr>
      <vt:lpstr>DinamicaLocalidad MVI</vt:lpstr>
      <vt:lpstr>DinamicaLocalidad MVL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Giovanni Camargo Gil</dc:creator>
  <cp:lastModifiedBy>Angela Marcela Camacho Nossa</cp:lastModifiedBy>
  <cp:lastPrinted>2015-09-01T00:01:48Z</cp:lastPrinted>
  <dcterms:created xsi:type="dcterms:W3CDTF">2015-08-27T23:50:27Z</dcterms:created>
  <dcterms:modified xsi:type="dcterms:W3CDTF">2015-12-10T21:56:55Z</dcterms:modified>
</cp:coreProperties>
</file>